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25B329FB-DED4-43A1-9928-DFB5D7904C34}" xr6:coauthVersionLast="43" xr6:coauthVersionMax="43" xr10:uidLastSave="{00000000-0000-0000-0000-000000000000}"/>
  <bookViews>
    <workbookView xWindow="-120" yWindow="-120" windowWidth="24240" windowHeight="13140" tabRatio="930" xr2:uid="{00000000-000D-0000-FFFF-FFFF00000000}"/>
  </bookViews>
  <sheets>
    <sheet name="Menü" sheetId="27" r:id="rId1"/>
    <sheet name="İmza" sheetId="34" r:id="rId2"/>
    <sheet name="2" sheetId="1" r:id="rId3"/>
    <sheet name="3" sheetId="2" r:id="rId4"/>
    <sheet name="4" sheetId="3" r:id="rId5"/>
    <sheet name="5" sheetId="4" r:id="rId6"/>
    <sheet name="6" sheetId="5" r:id="rId7"/>
    <sheet name="7" sheetId="48" r:id="rId8"/>
    <sheet name="8" sheetId="7" r:id="rId9"/>
    <sheet name="9" sheetId="8" r:id="rId10"/>
    <sheet name="10" sheetId="9" r:id="rId11"/>
    <sheet name="11a" sheetId="10" r:id="rId12"/>
    <sheet name="11b" sheetId="25" r:id="rId13"/>
    <sheet name="12" sheetId="11" r:id="rId14"/>
    <sheet name="13" sheetId="12" r:id="rId15"/>
    <sheet name="14a" sheetId="13" r:id="rId16"/>
    <sheet name="14b" sheetId="14" r:id="rId17"/>
    <sheet name="14c" sheetId="15" r:id="rId18"/>
    <sheet name="15" sheetId="16" r:id="rId19"/>
    <sheet name="16" sheetId="17" r:id="rId20"/>
    <sheet name="17" sheetId="18" r:id="rId21"/>
    <sheet name="18" sheetId="19" r:id="rId22"/>
    <sheet name="19" sheetId="20" r:id="rId23"/>
    <sheet name="20" sheetId="21" r:id="rId24"/>
    <sheet name="21" sheetId="22" r:id="rId25"/>
    <sheet name="22" sheetId="23" r:id="rId26"/>
    <sheet name="23" sheetId="33" r:id="rId27"/>
    <sheet name="24a " sheetId="26" r:id="rId28"/>
    <sheet name="24b" sheetId="52" r:id="rId29"/>
    <sheet name="24c" sheetId="53" r:id="rId30"/>
    <sheet name="25" sheetId="29" r:id="rId31"/>
    <sheet name="26" sheetId="30" r:id="rId32"/>
    <sheet name="27" sheetId="31" r:id="rId33"/>
    <sheet name="28" sheetId="32" r:id="rId34"/>
    <sheet name="29" sheetId="35" r:id="rId35"/>
    <sheet name="30" sheetId="49" r:id="rId36"/>
    <sheet name="31" sheetId="50" r:id="rId37"/>
    <sheet name="32" sheetId="51" r:id="rId38"/>
    <sheet name="33" sheetId="55" r:id="rId39"/>
    <sheet name="34" sheetId="56" r:id="rId40"/>
    <sheet name="34a" sheetId="57" r:id="rId41"/>
    <sheet name="34b" sheetId="58" r:id="rId4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0" l="1"/>
  <c r="W22" i="53" l="1"/>
  <c r="V22" i="53"/>
  <c r="T22" i="53"/>
  <c r="S22" i="53"/>
  <c r="R22" i="53"/>
  <c r="Q22" i="53"/>
  <c r="P22" i="53"/>
  <c r="O22" i="53"/>
  <c r="N22" i="53"/>
  <c r="M22" i="53"/>
  <c r="L22" i="53"/>
  <c r="K22" i="53"/>
  <c r="J22" i="53"/>
  <c r="I22" i="53"/>
  <c r="H22" i="53"/>
  <c r="G22" i="53"/>
  <c r="F22" i="53"/>
  <c r="E22" i="53"/>
  <c r="C22" i="53"/>
  <c r="B22" i="53"/>
  <c r="X21" i="53"/>
  <c r="U21" i="53"/>
  <c r="D21" i="53"/>
  <c r="X20" i="53"/>
  <c r="U20" i="53"/>
  <c r="D20" i="53"/>
  <c r="X19" i="53"/>
  <c r="U19" i="53"/>
  <c r="D19" i="53"/>
  <c r="X18" i="53"/>
  <c r="U18" i="53"/>
  <c r="D18" i="53"/>
  <c r="X17" i="53"/>
  <c r="U17" i="53"/>
  <c r="D17" i="53"/>
  <c r="X16" i="53"/>
  <c r="U16" i="53"/>
  <c r="D16" i="53"/>
  <c r="X15" i="53"/>
  <c r="U15" i="53"/>
  <c r="D15" i="53"/>
  <c r="X14" i="53"/>
  <c r="U14" i="53"/>
  <c r="D14" i="53"/>
  <c r="X13" i="53"/>
  <c r="U13" i="53"/>
  <c r="D13" i="53"/>
  <c r="X12" i="53"/>
  <c r="U12" i="53"/>
  <c r="D12" i="53"/>
  <c r="X11" i="53"/>
  <c r="U11" i="53"/>
  <c r="D11" i="53"/>
  <c r="X10" i="53"/>
  <c r="U10" i="53"/>
  <c r="D10" i="53"/>
  <c r="X9" i="53"/>
  <c r="U9" i="53"/>
  <c r="D9" i="53"/>
  <c r="X8" i="53"/>
  <c r="U8" i="53"/>
  <c r="D8" i="53"/>
  <c r="X7" i="53"/>
  <c r="U7" i="53"/>
  <c r="D7" i="53"/>
  <c r="X6" i="53"/>
  <c r="U6" i="53"/>
  <c r="D6" i="53"/>
  <c r="X5" i="53"/>
  <c r="U5" i="53"/>
  <c r="D5" i="53"/>
  <c r="D22" i="53" l="1"/>
  <c r="U22" i="53"/>
  <c r="X22" i="53"/>
  <c r="AJ23" i="52"/>
  <c r="AI23" i="52"/>
  <c r="AE23" i="52"/>
  <c r="AD23" i="52"/>
  <c r="Z23" i="52"/>
  <c r="AH21" i="52"/>
  <c r="Y21" i="52"/>
  <c r="Y23" i="52" s="1"/>
  <c r="U21" i="52"/>
  <c r="Q21" i="52"/>
  <c r="P21" i="52"/>
  <c r="O21" i="52"/>
  <c r="F21" i="52"/>
  <c r="C21" i="52"/>
  <c r="B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D5" i="52"/>
  <c r="D4" i="52"/>
  <c r="D21" i="52" l="1"/>
  <c r="O21" i="26"/>
  <c r="M21" i="26"/>
  <c r="L21" i="26"/>
  <c r="J21" i="26"/>
  <c r="H21" i="26"/>
  <c r="G21" i="26"/>
  <c r="K21" i="26" s="1"/>
  <c r="E21" i="26"/>
  <c r="F21" i="26" s="1"/>
  <c r="C21" i="26"/>
  <c r="B21" i="26"/>
  <c r="P20" i="26"/>
  <c r="N20" i="26"/>
  <c r="K20" i="26"/>
  <c r="I20" i="26"/>
  <c r="F20" i="26"/>
  <c r="D20" i="26"/>
  <c r="P19" i="26"/>
  <c r="N19" i="26"/>
  <c r="K19" i="26"/>
  <c r="I19" i="26"/>
  <c r="F19" i="26"/>
  <c r="D19" i="26"/>
  <c r="P18" i="26"/>
  <c r="N18" i="26"/>
  <c r="K18" i="26"/>
  <c r="I18" i="26"/>
  <c r="F18" i="26"/>
  <c r="D18" i="26"/>
  <c r="P17" i="26"/>
  <c r="N17" i="26"/>
  <c r="K17" i="26"/>
  <c r="I17" i="26"/>
  <c r="F17" i="26"/>
  <c r="D17" i="26"/>
  <c r="P16" i="26"/>
  <c r="N16" i="26"/>
  <c r="K16" i="26"/>
  <c r="I16" i="26"/>
  <c r="F16" i="26"/>
  <c r="D16" i="26"/>
  <c r="P15" i="26"/>
  <c r="N15" i="26"/>
  <c r="K15" i="26"/>
  <c r="I15" i="26"/>
  <c r="F15" i="26"/>
  <c r="D15" i="26"/>
  <c r="P14" i="26"/>
  <c r="N14" i="26"/>
  <c r="K14" i="26"/>
  <c r="I14" i="26"/>
  <c r="F14" i="26"/>
  <c r="D14" i="26"/>
  <c r="P13" i="26"/>
  <c r="N13" i="26"/>
  <c r="K13" i="26"/>
  <c r="I13" i="26"/>
  <c r="F13" i="26"/>
  <c r="D13" i="26"/>
  <c r="P12" i="26"/>
  <c r="N12" i="26"/>
  <c r="K12" i="26"/>
  <c r="I12" i="26"/>
  <c r="F12" i="26"/>
  <c r="D12" i="26"/>
  <c r="P11" i="26"/>
  <c r="N11" i="26"/>
  <c r="K11" i="26"/>
  <c r="I11" i="26"/>
  <c r="F11" i="26"/>
  <c r="D11" i="26"/>
  <c r="P10" i="26"/>
  <c r="N10" i="26"/>
  <c r="K10" i="26"/>
  <c r="I10" i="26"/>
  <c r="F10" i="26"/>
  <c r="D10" i="26"/>
  <c r="P9" i="26"/>
  <c r="N9" i="26"/>
  <c r="K9" i="26"/>
  <c r="I9" i="26"/>
  <c r="F9" i="26"/>
  <c r="D9" i="26"/>
  <c r="P8" i="26"/>
  <c r="N8" i="26"/>
  <c r="K8" i="26"/>
  <c r="I8" i="26"/>
  <c r="F8" i="26"/>
  <c r="D8" i="26"/>
  <c r="P7" i="26"/>
  <c r="N7" i="26"/>
  <c r="K7" i="26"/>
  <c r="I7" i="26"/>
  <c r="F7" i="26"/>
  <c r="D7" i="26"/>
  <c r="P6" i="26"/>
  <c r="N6" i="26"/>
  <c r="K6" i="26"/>
  <c r="I6" i="26"/>
  <c r="F6" i="26"/>
  <c r="D6" i="26"/>
  <c r="P5" i="26"/>
  <c r="N5" i="26"/>
  <c r="K5" i="26"/>
  <c r="I5" i="26"/>
  <c r="F5" i="26"/>
  <c r="D5" i="26"/>
  <c r="P4" i="26"/>
  <c r="N4" i="26"/>
  <c r="K4" i="26"/>
  <c r="I4" i="26"/>
  <c r="F4" i="26"/>
  <c r="D4" i="26"/>
  <c r="P21" i="26" l="1"/>
  <c r="N21" i="26"/>
  <c r="D21" i="26"/>
  <c r="I21" i="26"/>
  <c r="F11" i="21" l="1"/>
  <c r="D11" i="21"/>
  <c r="F15" i="7" l="1"/>
  <c r="G15" i="7"/>
  <c r="F14" i="7"/>
  <c r="G14" i="7"/>
  <c r="Q13" i="13" l="1"/>
  <c r="M13" i="13"/>
  <c r="E13" i="13"/>
  <c r="P12" i="11"/>
  <c r="O12" i="11"/>
  <c r="N12" i="11"/>
  <c r="P11" i="11"/>
  <c r="O11" i="11"/>
  <c r="N11" i="11"/>
  <c r="P10" i="11"/>
  <c r="O10" i="11"/>
  <c r="N10" i="11"/>
  <c r="P9" i="11"/>
  <c r="O9" i="11"/>
  <c r="N9" i="11"/>
  <c r="P8" i="11"/>
  <c r="O8" i="11"/>
  <c r="N8" i="11"/>
  <c r="P7" i="11"/>
  <c r="O7" i="11"/>
  <c r="N7" i="11"/>
  <c r="P6" i="11"/>
  <c r="O6" i="11"/>
  <c r="N6" i="11"/>
  <c r="P5" i="11"/>
  <c r="O5" i="11"/>
  <c r="N5" i="11"/>
  <c r="P4" i="11"/>
  <c r="O4" i="11"/>
  <c r="N4" i="11"/>
  <c r="R13" i="13" l="1"/>
  <c r="L12" i="14"/>
  <c r="J12" i="14"/>
  <c r="I12" i="14"/>
  <c r="E12" i="14"/>
  <c r="L11" i="14"/>
  <c r="J11" i="14"/>
  <c r="I11" i="14"/>
  <c r="E11" i="14"/>
  <c r="L10" i="14"/>
  <c r="J10" i="14"/>
  <c r="I10" i="14"/>
  <c r="E10" i="14"/>
  <c r="L9" i="14"/>
  <c r="J9" i="14"/>
  <c r="I9" i="14"/>
  <c r="E9" i="14"/>
  <c r="L8" i="14"/>
  <c r="J8" i="14"/>
  <c r="I8" i="14"/>
  <c r="E8" i="14"/>
  <c r="L7" i="14"/>
  <c r="J7" i="14"/>
  <c r="I7" i="14"/>
  <c r="E7" i="14"/>
  <c r="L6" i="14"/>
  <c r="J6" i="14"/>
  <c r="I6" i="14"/>
  <c r="E6" i="14"/>
  <c r="L5" i="14"/>
  <c r="J5" i="14"/>
  <c r="I5" i="14"/>
  <c r="E5" i="14"/>
  <c r="Q12" i="13"/>
  <c r="M12" i="13"/>
  <c r="I12" i="13"/>
  <c r="E12" i="13"/>
  <c r="Q11" i="13"/>
  <c r="M11" i="13"/>
  <c r="I11" i="13"/>
  <c r="E11" i="13"/>
  <c r="Q10" i="13"/>
  <c r="M10" i="13"/>
  <c r="I10" i="13"/>
  <c r="E10" i="13"/>
  <c r="Q9" i="13"/>
  <c r="M9" i="13"/>
  <c r="I9" i="13"/>
  <c r="E9" i="13"/>
  <c r="Q8" i="13"/>
  <c r="M8" i="13"/>
  <c r="I8" i="13"/>
  <c r="E8" i="13"/>
  <c r="Q7" i="13"/>
  <c r="M7" i="13"/>
  <c r="I7" i="13"/>
  <c r="E7" i="13"/>
  <c r="Q6" i="13"/>
  <c r="M6" i="13"/>
  <c r="I6" i="13"/>
  <c r="E6" i="13"/>
  <c r="Q5" i="13"/>
  <c r="M5" i="13"/>
  <c r="I5" i="13"/>
  <c r="E5" i="13"/>
  <c r="F9" i="21"/>
  <c r="D9" i="21"/>
  <c r="F8" i="21"/>
  <c r="D8" i="21"/>
  <c r="F7" i="21"/>
  <c r="D7" i="21"/>
  <c r="D29" i="51"/>
  <c r="C29" i="51"/>
  <c r="M6" i="14" l="1"/>
  <c r="M8" i="14"/>
  <c r="M10" i="14"/>
  <c r="M12" i="14"/>
  <c r="R6" i="13"/>
  <c r="R8" i="13"/>
  <c r="R10" i="13"/>
  <c r="R12" i="13"/>
  <c r="M5" i="14"/>
  <c r="M7" i="14"/>
  <c r="M9" i="14"/>
  <c r="M11" i="14"/>
  <c r="R5" i="13"/>
  <c r="R7" i="13"/>
  <c r="R9" i="13"/>
  <c r="R11" i="13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K13" i="5"/>
  <c r="K12" i="5"/>
  <c r="K11" i="5"/>
  <c r="K10" i="5"/>
  <c r="K13" i="4"/>
  <c r="K12" i="4"/>
  <c r="K11" i="4"/>
  <c r="K10" i="4"/>
  <c r="E11" i="3"/>
  <c r="E10" i="3"/>
  <c r="E9" i="3"/>
  <c r="E8" i="3"/>
  <c r="K13" i="2"/>
  <c r="K12" i="2"/>
  <c r="K11" i="2"/>
  <c r="K10" i="2"/>
  <c r="K13" i="1"/>
  <c r="K12" i="1"/>
  <c r="K10" i="1"/>
  <c r="D4" i="32" l="1"/>
  <c r="D5" i="32"/>
  <c r="D6" i="32"/>
  <c r="D3" i="32"/>
  <c r="E18" i="23"/>
  <c r="D18" i="23"/>
  <c r="C18" i="23"/>
  <c r="E22" i="23"/>
  <c r="D22" i="23"/>
  <c r="C22" i="23"/>
  <c r="F5" i="21" l="1"/>
  <c r="F6" i="21"/>
  <c r="F10" i="21"/>
  <c r="F4" i="21"/>
  <c r="D5" i="21"/>
  <c r="D6" i="21"/>
  <c r="D10" i="21"/>
  <c r="D4" i="21"/>
  <c r="F12" i="7"/>
  <c r="G12" i="7"/>
  <c r="G6" i="7"/>
  <c r="F6" i="7"/>
  <c r="E6" i="7"/>
</calcChain>
</file>

<file path=xl/sharedStrings.xml><?xml version="1.0" encoding="utf-8"?>
<sst xmlns="http://schemas.openxmlformats.org/spreadsheetml/2006/main" count="1333" uniqueCount="473">
  <si>
    <t>Dönemi</t>
  </si>
  <si>
    <t>Okul Sayısı</t>
  </si>
  <si>
    <t>Derslik</t>
  </si>
  <si>
    <t xml:space="preserve"> Sayısı</t>
  </si>
  <si>
    <t>ÖĞRETMEN SAYISI</t>
  </si>
  <si>
    <t>ÖĞRENCİ SAYISI</t>
  </si>
  <si>
    <t>Toplam</t>
  </si>
  <si>
    <t>Öğretim Şekli</t>
  </si>
  <si>
    <t>Normal</t>
  </si>
  <si>
    <t>İkili</t>
  </si>
  <si>
    <t>BAY</t>
  </si>
  <si>
    <t>BAYAN</t>
  </si>
  <si>
    <t>TOPLAM</t>
  </si>
  <si>
    <t>ERKEK</t>
  </si>
  <si>
    <t>KIZ</t>
  </si>
  <si>
    <t>2009-2010</t>
  </si>
  <si>
    <t>x</t>
  </si>
  <si>
    <t>2010-2011</t>
  </si>
  <si>
    <t>2011-2012</t>
  </si>
  <si>
    <t>2012-2013</t>
  </si>
  <si>
    <t>2013-2014</t>
  </si>
  <si>
    <t>DÖNEMİ</t>
  </si>
  <si>
    <t>OKUL SAYISI</t>
  </si>
  <si>
    <t>ADNKS GÖRE İL İLÇELERİN ÇAĞ NÜFUSLARI</t>
  </si>
  <si>
    <t>DEĞİŞİM %</t>
  </si>
  <si>
    <t>OKULÖNCESİ</t>
  </si>
  <si>
    <t>NORM</t>
  </si>
  <si>
    <t>KADROLU</t>
  </si>
  <si>
    <t>MÜDÜR</t>
  </si>
  <si>
    <t>MÜDÜR BAŞYARDIMCISI</t>
  </si>
  <si>
    <t>MÜDÜR YARDIMCISI</t>
  </si>
  <si>
    <t>Norm</t>
  </si>
  <si>
    <t>Mevcut</t>
  </si>
  <si>
    <t>İhtiyaç</t>
  </si>
  <si>
    <t>Fazla</t>
  </si>
  <si>
    <t>OLMASI GEREKLİ NORM</t>
  </si>
  <si>
    <t>MEVCUT DURUM</t>
  </si>
  <si>
    <t>İHTİYAÇ</t>
  </si>
  <si>
    <t>TEKNİK HİZMETLER SINIFI</t>
  </si>
  <si>
    <t>SAĞLIK HİZMETLERİ SINIFI</t>
  </si>
  <si>
    <t>YARDIMCI HİZMETLER SINIFI</t>
  </si>
  <si>
    <t>GEÇİCİ PERSONEL (657 4/C)</t>
  </si>
  <si>
    <t>SÜREKLİ İŞÇİ</t>
  </si>
  <si>
    <t>HİZMET SATIN ALIM YOLU İLE ÇALIŞTIRILAN PERSONEL SAYISI</t>
  </si>
  <si>
    <t>TEMİZLİK</t>
  </si>
  <si>
    <t>GÜVENLİK</t>
  </si>
  <si>
    <t>DERS KARŞILIĞI ÜCRETLİ ÖĞRETMEN</t>
  </si>
  <si>
    <t>2014-2015</t>
  </si>
  <si>
    <t xml:space="preserve">Norm </t>
  </si>
  <si>
    <t>Okul Öncesi</t>
  </si>
  <si>
    <t>Sınıf Öğretmeni</t>
  </si>
  <si>
    <t>Branş Öğretmeni</t>
  </si>
  <si>
    <t>Özel Eğitim</t>
  </si>
  <si>
    <t>OKUL TÜRLERİ</t>
  </si>
  <si>
    <t>DERSLİK SAYISI</t>
  </si>
  <si>
    <t>ERKEK ÖĞRENCİ</t>
  </si>
  <si>
    <t>ÖZEL ANAOKULU</t>
  </si>
  <si>
    <t>ÖZEL ANASINIFI</t>
  </si>
  <si>
    <t>ÖZEL İLKÖĞRETİM OKULU</t>
  </si>
  <si>
    <t>ÖZEL ÖZEL EĞİTİM VEREN OKUL</t>
  </si>
  <si>
    <t>ÖZEL LİSELER</t>
  </si>
  <si>
    <t>TAŞIMA MERKEZİ SAYISI</t>
  </si>
  <si>
    <t>TAŞINAN YERLEŞİM / BİRİM SAYISI</t>
  </si>
  <si>
    <t>TAŞINAN ÖĞRENCİ SAYISI</t>
  </si>
  <si>
    <t>İLKOKUL</t>
  </si>
  <si>
    <t>ORTAOKUL</t>
  </si>
  <si>
    <t>LİSE</t>
  </si>
  <si>
    <t>ORT.</t>
  </si>
  <si>
    <t>İLK.</t>
  </si>
  <si>
    <t>TOPL.</t>
  </si>
  <si>
    <t>1 GÜNLÜK</t>
  </si>
  <si>
    <t>1 YILLIK</t>
  </si>
  <si>
    <t>YILLIK TAŞIMA MALİYETİ</t>
  </si>
  <si>
    <t>YILLIK YEMEK MALİYETİ</t>
  </si>
  <si>
    <t>TOPLAM MALİYET</t>
  </si>
  <si>
    <t>ORTA.</t>
  </si>
  <si>
    <t>YILLAR</t>
  </si>
  <si>
    <t>BİRİM</t>
  </si>
  <si>
    <t>TAŞIMALI EĞİTİM BİLGİLERİ</t>
  </si>
  <si>
    <t>TAŞIMALI EĞİTİM MAALİYET BİLGİLERİ</t>
  </si>
  <si>
    <t>TABLO 15 :</t>
  </si>
  <si>
    <t>ADSL BAĞLANTISI OLAN OKUL SAYISI</t>
  </si>
  <si>
    <t>VSAT UYDU BAĞLANTISI OLAN OKUL SAYISI</t>
  </si>
  <si>
    <t>TOPLAM OKUL SAYISI</t>
  </si>
  <si>
    <t>İlköğretim</t>
  </si>
  <si>
    <t>Ortaöğretim</t>
  </si>
  <si>
    <t>Toplam öğrenci sayısı</t>
  </si>
  <si>
    <t>%</t>
  </si>
  <si>
    <t>Öğretim Yılı</t>
  </si>
  <si>
    <t>Toplam Öğrenci Sayısı</t>
  </si>
  <si>
    <t>İlçe Öğrenci Davranışları Değerlendirme Kuruluna intikal eden  olay/ öğrenci sayısı</t>
  </si>
  <si>
    <t>Öğrenci sayısı</t>
  </si>
  <si>
    <t>Sınıf tekrar eden öğrenci sayısı</t>
  </si>
  <si>
    <t>Öğrenci mevcuduna oranı (%)</t>
  </si>
  <si>
    <t>Kadrolu Öğretmen sayısı</t>
  </si>
  <si>
    <t>Mezun Öğretmen Sayısı</t>
  </si>
  <si>
    <t>Kurs Türü</t>
  </si>
  <si>
    <t>Kurs Sayısı</t>
  </si>
  <si>
    <t>Kursiyer Sayısı</t>
  </si>
  <si>
    <t>Sertifika Alan Kursiyer Sayısı</t>
  </si>
  <si>
    <t>Genel Kurslar</t>
  </si>
  <si>
    <t>Mesleki Teknik Eğitim Kursları</t>
  </si>
  <si>
    <t>Okuma Yazma Kursları</t>
  </si>
  <si>
    <t>Genel Toplam</t>
  </si>
  <si>
    <t>2015-2016</t>
  </si>
  <si>
    <t>2016-2017</t>
  </si>
  <si>
    <t>2017-2018</t>
  </si>
  <si>
    <t>2018-2019</t>
  </si>
  <si>
    <t>2019-2020</t>
  </si>
  <si>
    <t>Derslik Sayısı</t>
  </si>
  <si>
    <t>ORTAÖĞRETİM EĞİTİM VERİLERİ</t>
  </si>
  <si>
    <t>ÇAĞ NÜFUSU VE DEMOGRAFİK DURUM</t>
  </si>
  <si>
    <t>OKULÖNCESİ
(3-5 Yaş)</t>
  </si>
  <si>
    <t>İLKÖĞRETİM
(6-13 Yaş)</t>
  </si>
  <si>
    <t>ORTAÖĞRETİM
(14-17 Yaş)</t>
  </si>
  <si>
    <t>GÖREVL.</t>
  </si>
  <si>
    <t>ŞUBE MÜDÜRÜ</t>
  </si>
  <si>
    <t>MİLLİ EĞİTİM MÜDÜRÜ</t>
  </si>
  <si>
    <t>CANİK İLÇE MİLLÎ EĞİTİM MÜRÜLÜĞÜ
GİH NORMA ESAS BOŞ / DOLU KADROLAR</t>
  </si>
  <si>
    <t>YÖNETİCİ DURUMU</t>
  </si>
  <si>
    <t>PERSONEL DURUMU</t>
  </si>
  <si>
    <t>ŞOFÖR</t>
  </si>
  <si>
    <t>DİĞER STATÜLER PERSONEL DURUMU</t>
  </si>
  <si>
    <t>ÖZEL EĞİTİM ÖĞRETİM KURUMLARI BİLGİLERİ</t>
  </si>
  <si>
    <t>KIZ ÖĞRENCİ</t>
  </si>
  <si>
    <t>TAŞIMALI ÖĞRENCİ BAŞINA MAALİYET</t>
  </si>
  <si>
    <t>TABLO 16 :</t>
  </si>
  <si>
    <t>OKUL TÜRÜ</t>
  </si>
  <si>
    <t>ÖĞRETİM YILI</t>
  </si>
  <si>
    <t>ÖĞRENCİ DEVAMSIZLIK DURUM TABLOSU</t>
  </si>
  <si>
    <t>İlkokul</t>
  </si>
  <si>
    <t>Ortaokul</t>
  </si>
  <si>
    <t>Lise</t>
  </si>
  <si>
    <t>Mazeretsiz devamsızlık yapan öğrenci sayısı
(5 gün ve üzeri)</t>
  </si>
  <si>
    <t>TABLO 17 :</t>
  </si>
  <si>
    <t>2020-2021</t>
  </si>
  <si>
    <t>Oranı
%</t>
  </si>
  <si>
    <t>TABLO 18 :</t>
  </si>
  <si>
    <t>ÖĞRENCİ DİSİPLİN DURUMU TABLOSU</t>
  </si>
  <si>
    <t>TABLO 19 :</t>
  </si>
  <si>
    <t xml:space="preserve">Mesleki ve Teknik Ortaöğretim, Din Öğretimi </t>
  </si>
  <si>
    <t>İlçe Geneli
Toplam</t>
  </si>
  <si>
    <t>ÖRGÜN EĞİTİM KURUMLARINDAKİ ÖĞRENCİLERİNİN SINIF TEKRAR DURUMU TABLOSU</t>
  </si>
  <si>
    <t>Genel Ortaöğretim
(Anadolu Lisesi, Fen Lisesi, Sosyal Bilimler Lisesi, Genel Lise vb.)</t>
  </si>
  <si>
    <t>Okul Türü</t>
  </si>
  <si>
    <t>TABLO 20 :</t>
  </si>
  <si>
    <t>Sayısı</t>
  </si>
  <si>
    <t>ÖDÜL ALAN</t>
  </si>
  <si>
    <t>CEZA ALAN</t>
  </si>
  <si>
    <t>YÜKSEK LİSANS</t>
  </si>
  <si>
    <t>DOKTORA</t>
  </si>
  <si>
    <t>TABLO 21 :</t>
  </si>
  <si>
    <t>TABLO 22 :</t>
  </si>
  <si>
    <t xml:space="preserve">HALK EĞİTİM MERKEZLERİ KURS İSTATİSTİKÎ BİLGİLERİ </t>
  </si>
  <si>
    <t>BİRLEŞTİRİLMİŞ SINIFLI
OKUL / ÖĞRENCİ SAYILARI</t>
  </si>
  <si>
    <t>CANİK</t>
  </si>
  <si>
    <t>İLKADIM</t>
  </si>
  <si>
    <t>TEKKEKÖY</t>
  </si>
  <si>
    <t>TABLO 25 :</t>
  </si>
  <si>
    <t>ATAKUM</t>
  </si>
  <si>
    <t>DİĞER</t>
  </si>
  <si>
    <t>TOPLAM ÖĞRETMEN SAYISI</t>
  </si>
  <si>
    <t>İNTERNET BAĞLANTISI BULUNAN RESMÎ OKUL SAYILARI</t>
  </si>
  <si>
    <t>Yılı</t>
  </si>
  <si>
    <t>Genel bütçeden tahsis edilen ödenek miktarı</t>
  </si>
  <si>
    <t>Harcanan</t>
  </si>
  <si>
    <t>Kalan</t>
  </si>
  <si>
    <t>TABLO 26 :</t>
  </si>
  <si>
    <t>ÖDENEKLER VE KULLANIM DURUMU TABLOSU</t>
  </si>
  <si>
    <t>Kurum sayısı</t>
  </si>
  <si>
    <t>Kiraya verilen kantin sayısı</t>
  </si>
  <si>
    <t>Okul Aile Birliği tarafından işletilen kantin sayısı</t>
  </si>
  <si>
    <t>Kantin gelirleri toplamı (TL)</t>
  </si>
  <si>
    <t>İlçe payı toplamı (TL)</t>
  </si>
  <si>
    <t>TABLO 27 :</t>
  </si>
  <si>
    <t>TABLO 28 :</t>
  </si>
  <si>
    <t>DERS KİTABI SAYISI</t>
  </si>
  <si>
    <t>İLKÖĞRETİM</t>
  </si>
  <si>
    <t>ORTAÖĞRETİM</t>
  </si>
  <si>
    <t>Hizmet içi eğitim gerçekleştirilen alan sayısı</t>
  </si>
  <si>
    <t>Her yıl en az bir hizmet içi eğitime katılan personel sayısı</t>
  </si>
  <si>
    <t>PERSONEL HİZMET İÇİ EĞİTİM BİLGİLERİ</t>
  </si>
  <si>
    <t>Toplam Öğretmen Sayısı</t>
  </si>
  <si>
    <t>Toplam Personel Sayısı</t>
  </si>
  <si>
    <t>Mezun Personel Sayısı</t>
  </si>
  <si>
    <t>TABLO 23 :</t>
  </si>
  <si>
    <t>İLÇE KANTİN GELİRLERİ TABLOSU</t>
  </si>
  <si>
    <t>CANİK İLÇE MİLLİ EĞİTİM MÜDÜRLÜĞÜ
İSTATİSTİK BİLGİ FORMLARI</t>
  </si>
  <si>
    <t xml:space="preserve">TABLO 14c:                </t>
  </si>
  <si>
    <t xml:space="preserve">TABLO 14b:                </t>
  </si>
  <si>
    <t xml:space="preserve">TABLO 14a:                </t>
  </si>
  <si>
    <t>TABLO 13:</t>
  </si>
  <si>
    <t>TABLO 12:</t>
  </si>
  <si>
    <t>TABLO 11b:</t>
  </si>
  <si>
    <t>TABLO 11a:</t>
  </si>
  <si>
    <t>TABLO 10:</t>
  </si>
  <si>
    <t>TABLO 9:</t>
  </si>
  <si>
    <t>TABLO 8:</t>
  </si>
  <si>
    <t>TABLO 6:</t>
  </si>
  <si>
    <t>TABLO 5:</t>
  </si>
  <si>
    <t>TABLO 4:</t>
  </si>
  <si>
    <t>TABLO 3:</t>
  </si>
  <si>
    <t xml:space="preserve">TABLO 2:                </t>
  </si>
  <si>
    <t>Tarih</t>
  </si>
  <si>
    <t>Tablo No</t>
  </si>
  <si>
    <t>İmza</t>
  </si>
  <si>
    <t>CANİK İLÇE MİLLİ EĞİTİM MÜDÜRLÜĞÜ
İSTATİSTİKİ BİLGİ TOPLAMA FORMU İMZA SİRKÜSÜ</t>
  </si>
  <si>
    <t>TABLO 29 :</t>
  </si>
  <si>
    <t>ULUSLARARASI HAREKETLİLİK PROGRAMLARINA / PROJELERİNE KATILAN ÖĞRETMEN SAYISI</t>
  </si>
  <si>
    <t>ULUSLARARASI HAREKETLİLİK PROGRAMLARINA / PROJELERİNE KATILAN ÖĞRENCİ SAYISI</t>
  </si>
  <si>
    <t>OKUL ÖNCESİ EĞİTİM VERİLERİ
-TABLO 2-
(EĞİTİM-ÖĞRETİM BÜROSU)</t>
  </si>
  <si>
    <t>TEMEL EĞİTİM VERİLERİ
-TABLO 3-
(EĞİTİM-ÖĞRETİM BÜROSU)</t>
  </si>
  <si>
    <t>BİRLEŞTİRİLMİŞ SINIFLI
OKUL / ÖĞRENCİ SAYILARI
-TABLO 4-
(EĞİTİM-ÖĞRETİM BÜROSU)</t>
  </si>
  <si>
    <t>ORTAÖĞRETİM EĞİTİM VERİLERİ
-TABLO5-
(EĞİTİM-ÖĞRETİM BÜROSU)</t>
  </si>
  <si>
    <t>MESLEKİ VE TEKNİK/ DİN ÖĞRETİMİ EĞİTİM VERİLERİ
-TABLO6-
(EĞİTİM-ÖĞRETİM BÜROSU)</t>
  </si>
  <si>
    <t>ÇAĞ NÜFUSU VE DEMOGRAFİK DURUM
-TABLO 8-
(EĞİTİM-ÖĞRETİM BÜROSU)</t>
  </si>
  <si>
    <t>İLÇE M.E.M GİH NORMA ESAS BOŞ / DOLU KADROLAR
-TABLO 9-
(ATAMA BÜROSU)</t>
  </si>
  <si>
    <t>YÖNETİCİ DURUMU
-TABLO 10-
(ATAMA BÜROSU)</t>
  </si>
  <si>
    <t>PERSONEL DURUMU
-TABLO 11a-
(ATAMA BÜROSU)</t>
  </si>
  <si>
    <t>DİĞER STATÜLER PERSONEL DURUMU
-TABLO 11b-
(ATAMA BÜROSU)</t>
  </si>
  <si>
    <t>ÖĞRETMEN SAYILARI
-TABLO 12-
(ATAMA BÜROSU)</t>
  </si>
  <si>
    <t>ÖZEL EĞİTİM ÖĞRETİM KURUMLARI BİLGİLERİ
-TABLO 13-
(ÖZEL ÖĞRETİM KURUMLARI BÜROSU)</t>
  </si>
  <si>
    <t>TAŞIMALI EĞİTİM BİLGİLERİ
-TABLO 14a-
(TAŞIMALI EĞİTİM BÜROSU)</t>
  </si>
  <si>
    <t>TAŞIMALI EĞİTİM MAALİYET BİLGİLERİ
-TABLO 14b-
(TAŞIMALI EĞİTİM BÜROSU)</t>
  </si>
  <si>
    <t>TAŞIMALI ÖĞRENCİ BAŞINA MAALİYET
-TABLO 14c-
(TAŞIMALI EĞİTİM BÜROSU)</t>
  </si>
  <si>
    <t>FATİH PROJESİ KAPSAMINDA VERİLEN DONANIM BİLGİLERİ
-TABLO 15-
(BİLGİ İŞLEM BÜROSU)</t>
  </si>
  <si>
    <t>İNTERNET BAĞLANTISI BULUNAN RESMÎ OKUL SAYILARI
-TABLO 16-
(BİLGİ İŞLEM BÜROSU)</t>
  </si>
  <si>
    <t>ÖĞRENCİ DEVAMSIZLIK DURUM TABLOSU
-TABLO 17-
(EĞİTİM-ÖĞRETİM BÜROSU)</t>
  </si>
  <si>
    <t>ÖĞRENCİ DİSİPLİN DURUMU TABLOSU
-TABLO 18-
(EĞİTİM-ÖĞRETİM BÜROSU)</t>
  </si>
  <si>
    <t>ÖRGÜN EĞİTİM KURUML. ÖĞR. SINIF TEKRAR DURUMU 
-TABLO 19-
(EĞİTİM-ÖĞRETİM BÜROSU)</t>
  </si>
  <si>
    <t>ÖĞRETMENLERİN DİSİPLİN VE ÖDÜL DURUMU TABLOSU
-TABLO 20-
(ÖZLÜK BÜROSU)</t>
  </si>
  <si>
    <t>ÖĞRETMENLERİN LİSANS ÜSTÜ EĞİTİM DURUMU TABLOSU
-TABLO 21-
(ÖZLÜK BÜROSU)</t>
  </si>
  <si>
    <t>HALK EĞİTİM MERKEZLERİ KURS İSTATİSTİKÎ BİLGİLERİ 
-TABLO 22-
(EĞİTİM-ÖĞRETİM BÜROSU)</t>
  </si>
  <si>
    <t>PERSONEL HİZMET İÇİ EĞİTİM BİLGİLERİ
-TABLO 23-
(ATAMA BÜROSU</t>
  </si>
  <si>
    <t>TÜBİTAK PROJE BAŞVURULARI
-TABLO 24-
(AR-GE BÜROSU)</t>
  </si>
  <si>
    <t>ÖĞRETMEN İKAMETGAH BİLGİLERİ
-TABLO 25-
(ATAMA BÜROSU)</t>
  </si>
  <si>
    <t>ÖDENEKLER VE KULLANIM DURUMU TABLOSU
-TABLO 26-
(DESTEK BÜRO-KANTİN İHALE)</t>
  </si>
  <si>
    <t>İLÇE KANTİN GELİRLERİ TABLOSU
-TABLO 27-
(DESTEK BÜRO-KANTİN İHALE)</t>
  </si>
  <si>
    <t>DERS KİTABI SAYISI
-TABLO 28-
(DESTEK BÜRO)</t>
  </si>
  <si>
    <t>ERASMUS PROJELERİ
-TABLO 29-
(AR-GE BÜROSU)</t>
  </si>
  <si>
    <t>MEZUN ÖĞRENCİ</t>
  </si>
  <si>
    <t>YGS GİREN ÖĞRENCİ</t>
  </si>
  <si>
    <t>LYS GİREN ÖĞRENCİ</t>
  </si>
  <si>
    <t>AÇIK ÖĞRETİM LİSANS</t>
  </si>
  <si>
    <t>AÇIK ÖĞRETİM ÖNLİSANS</t>
  </si>
  <si>
    <t>LİSANS</t>
  </si>
  <si>
    <t>ÖNLİSANS</t>
  </si>
  <si>
    <t>GENEL TOPLAM</t>
  </si>
  <si>
    <t>YIL</t>
  </si>
  <si>
    <t>ÜNİVERSİTEYE YERLEŞEN ÖĞRENCİ SAYILARI</t>
  </si>
  <si>
    <t>Teslim ALAN
Adı Soyadı</t>
  </si>
  <si>
    <t xml:space="preserve">İmza </t>
  </si>
  <si>
    <t xml:space="preserve">Teslim EDEN                      Adı Soyadı </t>
  </si>
  <si>
    <t>Geçmiş yıllara ait Stratejik Plan baz alınarak hazırlanmış olup, bilgilere Canik İlçe Milli Eğitim Müdürlüğü web sitesinden ulaşabilirsiniz. Excel Şablonu AR-GE  birimimizde bulunmaktadır, isteyen şef arkadaşlar flash bellekleriyle alabilirler.</t>
  </si>
  <si>
    <t>TABLO 7 :</t>
  </si>
  <si>
    <t>ÜNİVERSİTEYE YERLEŞEN ÖĞRENCİ SAYILARI
-TABLO 7-
(EĞİTİM-ÖĞRETİM BÜROSU)</t>
  </si>
  <si>
    <t xml:space="preserve">Tekli sınav </t>
  </si>
  <si>
    <t>X</t>
  </si>
  <si>
    <t>DESTEKLEME YETİŞTİRME KURSLARI</t>
  </si>
  <si>
    <t>Kursa Başvuran 
Öğrenci Sayısı</t>
  </si>
  <si>
    <t>Kurs Merkezi</t>
  </si>
  <si>
    <t>2015-2016 I. Dönem</t>
  </si>
  <si>
    <t>2015-2016 II. Dönem</t>
  </si>
  <si>
    <t>2015-2016 Yaz Dönemi</t>
  </si>
  <si>
    <t>2016-2017 I. Dönem</t>
  </si>
  <si>
    <t>2016-2017 II. Dönem</t>
  </si>
  <si>
    <t>2016-2017 Yaz Dönemi</t>
  </si>
  <si>
    <t>2017-2018 I. Dönem</t>
  </si>
  <si>
    <t>2017-2018 II. Dönem</t>
  </si>
  <si>
    <t>2017-2018 Yaz Dönemi</t>
  </si>
  <si>
    <t>ÖZEL EĞİTİM SINIFLARI/ÖĞRENCİ SAYILARI</t>
  </si>
  <si>
    <t>HAFİF</t>
  </si>
  <si>
    <t>AĞIR</t>
  </si>
  <si>
    <t>OKUL ADI</t>
  </si>
  <si>
    <t>ŞUBE SAYISI</t>
  </si>
  <si>
    <t>100.Yıl İlkokulu</t>
  </si>
  <si>
    <t>İnönü İlkokulu</t>
  </si>
  <si>
    <t>Yavuz Selim İlkokulu</t>
  </si>
  <si>
    <t>Canik Özel Eğitim Uygulama Merkezi I. Kademe</t>
  </si>
  <si>
    <t>Emrullah Efendi Ortaokulu</t>
  </si>
  <si>
    <t>Fatih Ortaokulu</t>
  </si>
  <si>
    <t>Tevfik İleri Ortaokulu</t>
  </si>
  <si>
    <t xml:space="preserve">Canik Özel Eğitim Uygulama Merkezi I. Kademe </t>
  </si>
  <si>
    <t xml:space="preserve">Canik Özel Eğitim Uygulama Merkezi II. Kademe </t>
  </si>
  <si>
    <t>GENEL</t>
  </si>
  <si>
    <t>DESTEK EĞİTİM ODALARI</t>
  </si>
  <si>
    <t>S.N.</t>
  </si>
  <si>
    <t>SINIF SAYISI</t>
  </si>
  <si>
    <t>100. Yıl İlkokulu</t>
  </si>
  <si>
    <t>Başkonak İlkokulu</t>
  </si>
  <si>
    <t>Toptepe İlkokulu</t>
  </si>
  <si>
    <t>Kocatepe İlkokulu</t>
  </si>
  <si>
    <t>Fatih Temiz İlkokulu</t>
  </si>
  <si>
    <t>Tuzaklı İlkokulu</t>
  </si>
  <si>
    <t>Hacinaipli İlkokulu</t>
  </si>
  <si>
    <t>Haciismail İlkokulu</t>
  </si>
  <si>
    <t>Dereler İlkokulu</t>
  </si>
  <si>
    <t>Hasköy  Ortaokulu</t>
  </si>
  <si>
    <t>Belediyeevleri İmam Hatip Ortaokulu</t>
  </si>
  <si>
    <t>Fatih Temiz Ortaokulu</t>
  </si>
  <si>
    <t>Hacıismail Ortaokulu</t>
  </si>
  <si>
    <t>Gölalan İmam Hatip Ortaokulu</t>
  </si>
  <si>
    <t>İnönü Ortaokulu</t>
  </si>
  <si>
    <t>Hasköy Cumhuriyet İlkokulu</t>
  </si>
  <si>
    <t>*</t>
  </si>
  <si>
    <t>NOT: Yıllık taşıma ve yemek maliyetleri; yemek verilen gün sayısı, yemek yiyen öğrenci sayısı ve taşınan öğrenci sayılarında oluşan değişikliklerden etkilenmektedir.</t>
  </si>
  <si>
    <t>NOT: Ortaokul öğrencileri, ilkokul öğrencileri ile taşındığından yemek ve taşıma ihaleleri birlikte yapılmaktadır.</t>
  </si>
  <si>
    <t xml:space="preserve">1. Faz 2012 de başlamış olup Anadolu Liselerine;
Canik İ.M.K.B, Türk Telekom Mesleki ve Teknik  Anadolu Lisesi ve 
Karşıyaka Anadolu Lisesi ne:   3 adet etkileşimli tahta ve 3 adet çok amaçlı yazıcı  verilmiştir.
1.Faz  (2014-2015):  İlkokul ve Ortaokullara 50 adet  çok amaçlı yazıcı verilmiştir.
2013-2014 eğitim-öğretim yılında;  Canik İ.M.K.B. Anadolu Lisesi, TürkTelekom Mesleki ve Teknik Anadolu Lisesi ve Karşıyaka Anadolu Lisesi’ne fiber kablo döşeme.
2. Faz I. Kısım (2014-2015) : Meslek Liseleri ve İmam-Hatip Ortaokullarına  60 adet etkileşimli tahta verildi.  2. Faz II. Kısım (2015-2016): Ortaokullara 321 adet etkileşimli tahta verilmiştir.
Anadolu Liseleri öğretmen ve öğrencilerine , Meslek Liselerinin ise sadece öğretmenlerine  2014 yılında 765adet, 2015-2016 eğitim öğretim yılında ise; 717 adet tablet dağıtılmıştır.
2. Faz (2017-2018) Fiber Kablo Döşeme:
Fatih Temiz İlk-Ortaokulu, Hacınaipli İlk-Ortaokulu, Başkonak İlk-Ortaokulu, Hacıismail İlk-Ortaokulu, Başalan Cumhuriyet İlk-Ortaokulu ve İmam-Hatip O.O.,Gökçepınar İlk-Ortaokulu, Emrullah Efendi İlkokulu ve İmam-Hatip O.O., Tuzaklı İlk-Ortaokulu, Dereler İlk-Ortaokulu
  3. Faz da planlanan ise; 
25 Okula (İlk-Ortaokul birlikte) 274 adet akıllı tahta dağıtılmasıdır.
</t>
  </si>
  <si>
    <t>FATİH PROJESİ KAPSAMINDA VERİLEN DONATIM BİLGİLERİ</t>
  </si>
  <si>
    <t>ONDOKUZMAYIS</t>
  </si>
  <si>
    <t>BÖLGE TOPLAM</t>
  </si>
  <si>
    <t xml:space="preserve">2012-2013 eğitim öğretim dönemi </t>
  </si>
  <si>
    <t xml:space="preserve">2013-2014 eğitim öğretim dönemi </t>
  </si>
  <si>
    <t xml:space="preserve">2014-2015 eğitim öğretim dönemi </t>
  </si>
  <si>
    <t xml:space="preserve">2015-2016 eğitim öğretim dönemi </t>
  </si>
  <si>
    <t xml:space="preserve">2016-2017 eğitim öğretim dönemi </t>
  </si>
  <si>
    <t xml:space="preserve">2017-2018 eğitim öğretim dönemi </t>
  </si>
  <si>
    <t xml:space="preserve">2009-2010 eğitim öğretim dönemi </t>
  </si>
  <si>
    <t xml:space="preserve">2011-2012 eğitim öğretim dönemi </t>
  </si>
  <si>
    <t xml:space="preserve">2010-2011 eğitim öğretim dönemi </t>
  </si>
  <si>
    <t>Canik İmam Hatip Ortaokulu</t>
  </si>
  <si>
    <t>EĞİTİM ÖĞRETİM YILI</t>
  </si>
  <si>
    <t xml:space="preserve">2018-2019eğitim öğretim dönemi </t>
  </si>
  <si>
    <t xml:space="preserve">2018-2019 eğitim öğretim dönemi </t>
  </si>
  <si>
    <t>969.480.00</t>
  </si>
  <si>
    <t>TÜM PERSONELİN LİSANS ÜSTÜ EĞİTİM DURUMU TABLOSU</t>
  </si>
  <si>
    <t xml:space="preserve">2019-2020eğitim öğretim dönemi </t>
  </si>
  <si>
    <t xml:space="preserve">2020-2021eğitim öğretim dönemi </t>
  </si>
  <si>
    <t xml:space="preserve">2020-2021 eğitim öğretim dönemi </t>
  </si>
  <si>
    <t>2021-2022</t>
  </si>
  <si>
    <t xml:space="preserve">2019-2020 I DÖNEM </t>
  </si>
  <si>
    <t xml:space="preserve">2020-2021 II DÖNEM </t>
  </si>
  <si>
    <t xml:space="preserve">2020-2021 YAZ  </t>
  </si>
  <si>
    <t>1,522,29</t>
  </si>
  <si>
    <t>1.574,313,26</t>
  </si>
  <si>
    <t>2.957,187,20</t>
  </si>
  <si>
    <t>1.840,236,106</t>
  </si>
  <si>
    <t>4.797,423,26</t>
  </si>
  <si>
    <t>1498 (5 yaş)</t>
  </si>
  <si>
    <t xml:space="preserve">2019-2020 eğitim öğretim dönemi </t>
  </si>
  <si>
    <t>108,966.50</t>
  </si>
  <si>
    <t>10,896.65</t>
  </si>
  <si>
    <t>ÖĞRETMEN İKAMETGAH BİLGİLERİ (YÖNETİCİLER HARİÇ)</t>
  </si>
  <si>
    <t>ÖĞRETMEN SAYILARI (YÖNETİCİLER HARİÇ)</t>
  </si>
  <si>
    <t>MESLEKİ VE TEKNİK/ İMAM HATİP LİSELERİ  VERİLERİ</t>
  </si>
  <si>
    <t>ÖĞRETMENLERİN DİSİPLİN VE ÖDÜL DURUMU TABLOSU (YÖNETİCİLER DAHİL)</t>
  </si>
  <si>
    <t>OKUL ÖNCESİ EĞİTİM VERİLERİ (İlçe Emrindekiler Dahil)</t>
  </si>
  <si>
    <t>TEMEL EĞİTİM VERİLERİ (İlçe Emrindekiler Dahil)</t>
  </si>
  <si>
    <t xml:space="preserve">2020 Haziran ayı itibari ile belli olacaktır </t>
  </si>
  <si>
    <t xml:space="preserve">                      TÜBİTAK 2204 B ORTAOKUL ÖĞRENCİLERİ ARAŞTIRMA PROJELERİ YARIŞMASI İLÇELERE GÖRE PROJE BAŞVURU SAYILARI</t>
  </si>
  <si>
    <t>İlçedeki Okul Sayısı</t>
  </si>
  <si>
    <t>Proje Başvurusu Yapan Okul Sayısı</t>
  </si>
  <si>
    <t>İlçede Proje Çalışması Yapan Okul Oranı (%)</t>
  </si>
  <si>
    <t>İlçede Yapılan Proje Başvuru Sayısı</t>
  </si>
  <si>
    <t>Okul Başına Düşen Proje Sayısı</t>
  </si>
  <si>
    <t xml:space="preserve">ALAÇAM </t>
  </si>
  <si>
    <t xml:space="preserve">ASARCIK </t>
  </si>
  <si>
    <t xml:space="preserve">ATAKUM </t>
  </si>
  <si>
    <t xml:space="preserve">AYVACIK  </t>
  </si>
  <si>
    <t xml:space="preserve">BAFRA </t>
  </si>
  <si>
    <t xml:space="preserve">CANİK </t>
  </si>
  <si>
    <t xml:space="preserve">ÇARŞAMBA </t>
  </si>
  <si>
    <t xml:space="preserve">HAVZA </t>
  </si>
  <si>
    <t xml:space="preserve">İLKADIM </t>
  </si>
  <si>
    <t xml:space="preserve">KAVAK </t>
  </si>
  <si>
    <t xml:space="preserve">LADİK </t>
  </si>
  <si>
    <t xml:space="preserve">SALIPAZARI </t>
  </si>
  <si>
    <t xml:space="preserve">TEKKEKÖY </t>
  </si>
  <si>
    <t xml:space="preserve">TERME </t>
  </si>
  <si>
    <t xml:space="preserve">VEZİRKÖPRÜ </t>
  </si>
  <si>
    <t xml:space="preserve">YAKAKENT </t>
  </si>
  <si>
    <t>İL GENELİ</t>
  </si>
  <si>
    <t xml:space="preserve">                      TÜBİTAK 2204 A LİSE ÖĞRENCİLERİ ARAŞTIRMA PROJELERİ YARIŞMASI 
 2013-2019 PROJE BAŞVURU SAYILARI - BÖLGE SERGİSİNE KATILAN PROJE SAYILARI - BÖLGE VE ANKARA FİNALİSTLERİ</t>
  </si>
  <si>
    <r>
      <t>İLÇE ADI</t>
    </r>
    <r>
      <rPr>
        <sz val="14"/>
        <color rgb="FF000000"/>
        <rFont val="Calibri"/>
        <family val="2"/>
        <charset val="162"/>
        <scheme val="minor"/>
      </rPr>
      <t xml:space="preserve"> </t>
    </r>
  </si>
  <si>
    <t>OKULLAR</t>
  </si>
  <si>
    <t>RESMİ</t>
  </si>
  <si>
    <t>ÖZEL</t>
  </si>
  <si>
    <t>T.</t>
  </si>
  <si>
    <t>PROJE  BAŞVURU SAYISI</t>
  </si>
  <si>
    <t>BÖLGE SERGİSİNE KATILAN PROJE SAYISI</t>
  </si>
  <si>
    <t xml:space="preserve">BÖLGE FİNALİ ÖDÜL ALAN </t>
  </si>
  <si>
    <t>TÜRKİYE FİNALİNE KATILAN PROJE SAYISI</t>
  </si>
  <si>
    <t>TÜRKİYE FİNAL ÖDÜL ALAN</t>
  </si>
  <si>
    <t>99+2</t>
  </si>
  <si>
    <t>10+1</t>
  </si>
  <si>
    <t>1+1</t>
  </si>
  <si>
    <t>214+3</t>
  </si>
  <si>
    <t>14+1</t>
  </si>
  <si>
    <t>SAMSUN TOPLAM</t>
  </si>
  <si>
    <t xml:space="preserve">107 ödül </t>
  </si>
  <si>
    <t>SAMSUN İLİNİN ORANI (%)</t>
  </si>
  <si>
    <t>NOT 1: ALAÇAM ŞADİYE-MUZAFFER TURHAN ANADOLU LİSESİ  İLE İLKADIM KÖKSAL ERSAYIN ANADOLU LİSESİ ORTAK PROJE YAPMIŞTIR</t>
  </si>
  <si>
    <t>NOT 1:  SAMSUN YEŞİLKENT ANADOLU LİSESİ İLE SAMSUN ÖZEL SAMSUN SINAV ANADOLU LİSESİ ORTAK PROJE YAPMIŞTIR.</t>
  </si>
  <si>
    <t>NOT 1: ÇARŞAMBA ALİ FUAT BAŞGİ ANADOLU LİSESİ ANKARA FİNALİNDE DEĞERLER EĞİTİMİ ALANINDA ÖDÜL ALMIŞTIR.</t>
  </si>
  <si>
    <t>NOT 1: SAMSUN İBRAHİM TANRIVERDİ SOSYAL BİLİMLER LİSESİ VE SAMSUN ROTARY KULÜBÜ BİLİM VE SANAT MERKEZİ ORTAK PROJE YAPMIŞTIR.</t>
  </si>
  <si>
    <t>NOT 1: SAMSUN ROTARY KULÜBÜ BİLİM VE SANAT MERKEZİ İLE ÖZEL TAKEV ANADOLU LİSESİ ORTAK PROJE YAPMIŞTIR.</t>
  </si>
  <si>
    <t>NOT 1: 99+2 ÖRNEĞİNDE OLDUĞU GİBİ "+2"  "İLGİLİ İLÇEDE BAŞKA BİR İLÇEYLE YAPILMIŞ 2 ORTAK PROJE VAR" ANLAMINA GELMEKTEDİR</t>
  </si>
  <si>
    <t>NOT 2: ATAKUM ONUR ATEŞ ANADOLU LİSESİ İLE  İLKADIM KÖKSAL ERSAYIN ANADOLU LİSESİ ORTAK PROJE YAPMIŞTIR</t>
  </si>
  <si>
    <t>NOT 2: İLKADIM PİRİ REİS MTAL (2.LİK) VE CANİK İMKB (TEŞVİK) LİSELERİ FİNALDE ÖDÜL ALMIŞTIR.</t>
  </si>
  <si>
    <t>NOT 3: BU PROJELER HER İKİ İLÇEYEDE YAZILMIŞTIR.2014 DE İL DÜZEYİNDE TOPLAM  DAVET EDİLEN PROJE SAYISI 48 DİR.</t>
  </si>
  <si>
    <t>TÜBİTAK 4006 BİLİM FUARLARI İSTATİSTİKLERİ 2013-2018</t>
  </si>
  <si>
    <t>İLÇE ADI</t>
  </si>
  <si>
    <t>İLÇEDEKİ RESMİ OKUL SAYISI (2019)</t>
  </si>
  <si>
    <t>BAŞVURU</t>
  </si>
  <si>
    <t>KABUL</t>
  </si>
  <si>
    <t>O.</t>
  </si>
  <si>
    <t>L.</t>
  </si>
  <si>
    <t>ALAÇAM</t>
  </si>
  <si>
    <t>ASARCIK</t>
  </si>
  <si>
    <t xml:space="preserve">AYVACIK </t>
  </si>
  <si>
    <t>BAFRA</t>
  </si>
  <si>
    <t>ÇARŞAMBA</t>
  </si>
  <si>
    <t>HAVZA</t>
  </si>
  <si>
    <t>KAVAK</t>
  </si>
  <si>
    <t>LADİK</t>
  </si>
  <si>
    <t>SALIPAZARI</t>
  </si>
  <si>
    <t>TERME</t>
  </si>
  <si>
    <t>VEZİRKÖPRÜ</t>
  </si>
  <si>
    <t>YAKAKENT</t>
  </si>
  <si>
    <t>TOPLAM (Samsun)</t>
  </si>
  <si>
    <t>TOPLAM (Türkiye)</t>
  </si>
  <si>
    <t>Başvuru</t>
  </si>
  <si>
    <t>TYT</t>
  </si>
  <si>
    <t>AYT</t>
  </si>
  <si>
    <t>DESTEKLEME YETİŞTİRME KURSLARI
-TABLO 30-
(EĞİTİM-ÖĞRETİM)</t>
  </si>
  <si>
    <t>TABLO 30 :</t>
  </si>
  <si>
    <t>TABLO 31 :</t>
  </si>
  <si>
    <t>ÖZEL EĞİTİM SINIFLARI/ÖĞRENCİ SAYILARI
-TABLO 31-
(EĞİTİM-ÖĞRETİM)</t>
  </si>
  <si>
    <t>TABLO 32 :</t>
  </si>
  <si>
    <t>DESTEK EĞİTİM ODALARI
-TABLO 32-
(EĞİTİM-ÖĞRETİM)</t>
  </si>
  <si>
    <t>TABLO 33 :</t>
  </si>
  <si>
    <t>YILI</t>
  </si>
  <si>
    <t>DERS BAZLI İLÇE LGS İSTATİSTİKLERİ</t>
  </si>
  <si>
    <t>D</t>
  </si>
  <si>
    <t>Y</t>
  </si>
  <si>
    <t>B</t>
  </si>
  <si>
    <t>N</t>
  </si>
  <si>
    <t>TÜRKÇE</t>
  </si>
  <si>
    <t>MATEMATİK</t>
  </si>
  <si>
    <t>FEN BİLİMLERİ</t>
  </si>
  <si>
    <t>T.C. iNKILAP TARİHİ VE ATATÜRKÇÜLÜK</t>
  </si>
  <si>
    <t>DİN KÜLTÜRÜ VE AHLAK BİLGİSİ</t>
  </si>
  <si>
    <t>YABANCI DİL</t>
  </si>
  <si>
    <t>SAYISAL</t>
  </si>
  <si>
    <t>SÖZEL</t>
  </si>
  <si>
    <t>EŞİT AĞIRLIK</t>
  </si>
  <si>
    <t>Fark</t>
  </si>
  <si>
    <t>FARK</t>
  </si>
  <si>
    <t>YKS HAM PUANLARI</t>
  </si>
  <si>
    <t>YKS YERLEŞTİRME PUANLARI</t>
  </si>
  <si>
    <t>TABLO 34a :</t>
  </si>
  <si>
    <t>SOSYAL BİLİMLER</t>
  </si>
  <si>
    <t>TEMEL MATEMATİK</t>
  </si>
  <si>
    <t>DERS BAZLI İLÇE TYT İSTATİSTİKLERİ</t>
  </si>
  <si>
    <t>H</t>
  </si>
  <si>
    <t>DERS BAZLI İLÇE AYT İSTATİSTİKLERİ</t>
  </si>
  <si>
    <t>TÜRK DİLİ ve EDEBİYATI</t>
  </si>
  <si>
    <t>TARİH - 1</t>
  </si>
  <si>
    <t xml:space="preserve">COĞRAFYA - 1 </t>
  </si>
  <si>
    <t>TARİH - 2</t>
  </si>
  <si>
    <t xml:space="preserve">COĞRAFYA - 2 </t>
  </si>
  <si>
    <t xml:space="preserve">FELSEFE GRUBU </t>
  </si>
  <si>
    <t>DİN KÜL. ve AHLAK BLG.</t>
  </si>
  <si>
    <t>TABLO 34b :</t>
  </si>
  <si>
    <t>FİZİK</t>
  </si>
  <si>
    <t>KİMYA</t>
  </si>
  <si>
    <t>BİYOLOJİ</t>
  </si>
  <si>
    <t>DERS BAZLI LGS İSTATİSTİKLERİ
-TABLO 33-
(AR-GE BÜROSU)</t>
  </si>
  <si>
    <t>TABLO 34 :</t>
  </si>
  <si>
    <t>YKS GENEL İSTATİSTİKLERİ</t>
  </si>
  <si>
    <t>YKS GENEL İSTATİSTİKLERİ
-TABLO 34-
(AR-GE BÜROSU)</t>
  </si>
  <si>
    <t>DERS BAZLI İLÇE TYT İSTATİSTİKLERİ
-TABLO 34a-
(AR-GE BÜROSU)</t>
  </si>
  <si>
    <t>DERS BAZLI İLÇE AYT İSTATİSTİKLERİ
-TABLO 34b-
(AR-GE BÜROSU)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</si>
</sst>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.00\ _₺"/>
    <numFmt numFmtId="166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b/>
      <sz val="12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3" tint="-0.499984740745262"/>
      <name val="Tahoma"/>
      <family val="2"/>
      <charset val="162"/>
    </font>
    <font>
      <b/>
      <sz val="8"/>
      <color theme="3" tint="-0.499984740745262"/>
      <name val="Tahoma"/>
      <family val="2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4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rgb="FFFF0000"/>
      <name val="Tahoma"/>
      <family val="2"/>
      <charset val="162"/>
    </font>
    <font>
      <b/>
      <sz val="18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 tint="4.9989318521683403E-2"/>
      <name val="Arial Tur"/>
    </font>
    <font>
      <sz val="14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Tahoma"/>
      <family val="2"/>
      <charset val="162"/>
    </font>
    <font>
      <sz val="12"/>
      <color rgb="FF000000"/>
      <name val="Calibri"/>
    </font>
    <font>
      <sz val="14"/>
      <color rgb="FF000000"/>
      <name val="Calibri"/>
    </font>
    <font>
      <sz val="14"/>
      <color rgb="FF000000"/>
      <name val="Arial"/>
    </font>
    <font>
      <sz val="16"/>
      <color rgb="FF000000"/>
      <name val="Calibri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23" fillId="0" borderId="0"/>
  </cellStyleXfs>
  <cellXfs count="61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Fill="1"/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0" fontId="9" fillId="0" borderId="1" xfId="0" applyNumberFormat="1" applyFont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0" fillId="3" borderId="15" xfId="1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3" borderId="15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0" fillId="3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1" fillId="5" borderId="1" xfId="1" applyNumberFormat="1" applyFont="1" applyFill="1" applyBorder="1" applyAlignment="1" applyProtection="1">
      <alignment horizontal="center" vertical="center" wrapText="1"/>
    </xf>
    <xf numFmtId="0" fontId="21" fillId="6" borderId="1" xfId="1" applyNumberFormat="1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7" borderId="1" xfId="1" applyNumberFormat="1" applyFont="1" applyFill="1" applyBorder="1" applyAlignment="1" applyProtection="1">
      <alignment horizontal="center" vertical="center" wrapText="1"/>
    </xf>
    <xf numFmtId="0" fontId="21" fillId="9" borderId="1" xfId="1" applyNumberFormat="1" applyFont="1" applyFill="1" applyBorder="1" applyAlignment="1" applyProtection="1">
      <alignment horizontal="center" vertical="center" wrapText="1"/>
    </xf>
    <xf numFmtId="0" fontId="21" fillId="12" borderId="1" xfId="1" applyNumberFormat="1" applyFont="1" applyFill="1" applyBorder="1" applyAlignment="1" applyProtection="1">
      <alignment horizontal="center" vertical="center" wrapText="1"/>
    </xf>
    <xf numFmtId="0" fontId="21" fillId="11" borderId="1" xfId="1" applyNumberFormat="1" applyFont="1" applyFill="1" applyBorder="1" applyAlignment="1" applyProtection="1">
      <alignment horizontal="center" vertical="center" wrapText="1"/>
    </xf>
    <xf numFmtId="0" fontId="21" fillId="10" borderId="1" xfId="1" applyNumberFormat="1" applyFont="1" applyFill="1" applyBorder="1" applyAlignment="1" applyProtection="1">
      <alignment horizontal="center" vertical="center" wrapText="1"/>
    </xf>
    <xf numFmtId="0" fontId="21" fillId="8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3" borderId="2" xfId="1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3" borderId="15" xfId="1" applyNumberFormat="1" applyFont="1" applyFill="1" applyBorder="1" applyAlignment="1" applyProtection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0" fillId="3" borderId="0" xfId="0" applyFill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0" fillId="3" borderId="30" xfId="1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/>
    <xf numFmtId="0" fontId="8" fillId="3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wrapText="1" readingOrder="1"/>
    </xf>
    <xf numFmtId="0" fontId="27" fillId="0" borderId="1" xfId="0" applyFont="1" applyFill="1" applyBorder="1" applyAlignment="1">
      <alignment horizontal="center" wrapText="1" readingOrder="1"/>
    </xf>
    <xf numFmtId="0" fontId="0" fillId="0" borderId="0" xfId="0" applyAlignment="1"/>
    <xf numFmtId="0" fontId="19" fillId="0" borderId="0" xfId="0" applyFont="1" applyAlignment="1"/>
    <xf numFmtId="0" fontId="2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/>
    <xf numFmtId="0" fontId="9" fillId="2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37" fillId="2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0" xfId="0"/>
    <xf numFmtId="0" fontId="39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28" fillId="19" borderId="1" xfId="0" applyFont="1" applyFill="1" applyBorder="1" applyAlignment="1">
      <alignment horizontal="center" vertical="center" wrapText="1"/>
    </xf>
    <xf numFmtId="166" fontId="28" fillId="19" borderId="1" xfId="0" applyNumberFormat="1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166" fontId="40" fillId="19" borderId="1" xfId="0" applyNumberFormat="1" applyFont="1" applyFill="1" applyBorder="1" applyAlignment="1">
      <alignment horizontal="center" vertical="center" wrapText="1"/>
    </xf>
    <xf numFmtId="0" fontId="28" fillId="20" borderId="1" xfId="0" applyFont="1" applyFill="1" applyBorder="1" applyAlignment="1">
      <alignment horizontal="center" vertical="center" wrapText="1"/>
    </xf>
    <xf numFmtId="166" fontId="28" fillId="20" borderId="1" xfId="0" applyNumberFormat="1" applyFont="1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166" fontId="40" fillId="20" borderId="1" xfId="0" applyNumberFormat="1" applyFont="1" applyFill="1" applyBorder="1" applyAlignment="1">
      <alignment horizontal="center" vertical="center" wrapText="1"/>
    </xf>
    <xf numFmtId="0" fontId="28" fillId="17" borderId="1" xfId="0" applyFont="1" applyFill="1" applyBorder="1" applyAlignment="1">
      <alignment horizontal="center" vertical="center" wrapText="1"/>
    </xf>
    <xf numFmtId="166" fontId="28" fillId="17" borderId="1" xfId="0" applyNumberFormat="1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center" vertical="center" wrapText="1"/>
    </xf>
    <xf numFmtId="166" fontId="40" fillId="1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21" borderId="1" xfId="0" applyFont="1" applyFill="1" applyBorder="1" applyAlignment="1">
      <alignment horizontal="left" vertical="center" wrapText="1" readingOrder="1"/>
    </xf>
    <xf numFmtId="0" fontId="28" fillId="22" borderId="1" xfId="0" applyFont="1" applyFill="1" applyBorder="1" applyAlignment="1">
      <alignment horizontal="center" vertical="center"/>
    </xf>
    <xf numFmtId="1" fontId="28" fillId="22" borderId="1" xfId="0" applyNumberFormat="1" applyFont="1" applyFill="1" applyBorder="1" applyAlignment="1">
      <alignment horizontal="center" vertical="center"/>
    </xf>
    <xf numFmtId="166" fontId="40" fillId="22" borderId="1" xfId="0" applyNumberFormat="1" applyFont="1" applyFill="1" applyBorder="1" applyAlignment="1">
      <alignment horizontal="center" vertical="center" wrapText="1"/>
    </xf>
    <xf numFmtId="0" fontId="28" fillId="23" borderId="1" xfId="0" applyFont="1" applyFill="1" applyBorder="1" applyAlignment="1">
      <alignment horizontal="center" vertical="center"/>
    </xf>
    <xf numFmtId="1" fontId="28" fillId="23" borderId="1" xfId="0" applyNumberFormat="1" applyFont="1" applyFill="1" applyBorder="1" applyAlignment="1">
      <alignment horizontal="center" vertical="center"/>
    </xf>
    <xf numFmtId="166" fontId="40" fillId="23" borderId="1" xfId="0" applyNumberFormat="1" applyFont="1" applyFill="1" applyBorder="1" applyAlignment="1">
      <alignment horizontal="center" vertical="center" wrapText="1"/>
    </xf>
    <xf numFmtId="0" fontId="41" fillId="24" borderId="1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 vertical="center"/>
    </xf>
    <xf numFmtId="1" fontId="28" fillId="24" borderId="1" xfId="0" applyNumberFormat="1" applyFont="1" applyFill="1" applyBorder="1" applyAlignment="1">
      <alignment horizontal="center" vertical="center"/>
    </xf>
    <xf numFmtId="166" fontId="40" fillId="24" borderId="1" xfId="0" applyNumberFormat="1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left" vertical="center" wrapText="1" readingOrder="1"/>
    </xf>
    <xf numFmtId="0" fontId="28" fillId="25" borderId="1" xfId="0" applyFont="1" applyFill="1" applyBorder="1" applyAlignment="1">
      <alignment horizontal="center" vertical="center"/>
    </xf>
    <xf numFmtId="1" fontId="28" fillId="25" borderId="1" xfId="0" applyNumberFormat="1" applyFont="1" applyFill="1" applyBorder="1" applyAlignment="1">
      <alignment horizontal="center" vertical="center"/>
    </xf>
    <xf numFmtId="166" fontId="40" fillId="25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1" fontId="28" fillId="7" borderId="1" xfId="0" applyNumberFormat="1" applyFont="1" applyFill="1" applyBorder="1" applyAlignment="1">
      <alignment horizontal="center" vertical="center"/>
    </xf>
    <xf numFmtId="166" fontId="40" fillId="7" borderId="1" xfId="0" applyNumberFormat="1" applyFont="1" applyFill="1" applyBorder="1" applyAlignment="1">
      <alignment horizontal="center" vertical="center" wrapText="1"/>
    </xf>
    <xf numFmtId="0" fontId="41" fillId="16" borderId="1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/>
    </xf>
    <xf numFmtId="1" fontId="28" fillId="16" borderId="1" xfId="0" applyNumberFormat="1" applyFont="1" applyFill="1" applyBorder="1" applyAlignment="1">
      <alignment horizontal="center" vertical="center"/>
    </xf>
    <xf numFmtId="166" fontId="40" fillId="16" borderId="1" xfId="0" applyNumberFormat="1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left" vertical="center" wrapText="1" readingOrder="1"/>
    </xf>
    <xf numFmtId="16" fontId="27" fillId="16" borderId="1" xfId="0" applyNumberFormat="1" applyFont="1" applyFill="1" applyBorder="1" applyAlignment="1">
      <alignment horizontal="left" vertical="center" wrapText="1" readingOrder="1"/>
    </xf>
    <xf numFmtId="0" fontId="38" fillId="18" borderId="1" xfId="0" applyFont="1" applyFill="1" applyBorder="1" applyAlignment="1">
      <alignment horizontal="right" vertical="center" wrapText="1" readingOrder="1"/>
    </xf>
    <xf numFmtId="0" fontId="38" fillId="18" borderId="1" xfId="0" applyFont="1" applyFill="1" applyBorder="1" applyAlignment="1">
      <alignment horizontal="center" vertical="center"/>
    </xf>
    <xf numFmtId="1" fontId="38" fillId="18" borderId="1" xfId="0" applyNumberFormat="1" applyFont="1" applyFill="1" applyBorder="1" applyAlignment="1">
      <alignment horizontal="center" vertical="center"/>
    </xf>
    <xf numFmtId="166" fontId="38" fillId="18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28" fillId="0" borderId="0" xfId="0" applyFont="1" applyAlignment="1">
      <alignment horizontal="center" vertical="center"/>
    </xf>
    <xf numFmtId="166" fontId="0" fillId="0" borderId="0" xfId="0" applyNumberFormat="1"/>
    <xf numFmtId="166" fontId="40" fillId="0" borderId="0" xfId="0" applyNumberFormat="1" applyFont="1" applyAlignment="1">
      <alignment horizontal="center" vertical="center" wrapText="1"/>
    </xf>
    <xf numFmtId="0" fontId="41" fillId="0" borderId="0" xfId="0" applyFont="1"/>
    <xf numFmtId="166" fontId="28" fillId="24" borderId="1" xfId="0" applyNumberFormat="1" applyFont="1" applyFill="1" applyBorder="1" applyAlignment="1">
      <alignment horizontal="center" vertical="center" wrapText="1"/>
    </xf>
    <xf numFmtId="0" fontId="28" fillId="17" borderId="3" xfId="0" applyFont="1" applyFill="1" applyBorder="1" applyAlignment="1">
      <alignment horizontal="center" vertical="center" wrapText="1" readingOrder="1"/>
    </xf>
    <xf numFmtId="0" fontId="31" fillId="17" borderId="3" xfId="0" applyFont="1" applyFill="1" applyBorder="1" applyAlignment="1">
      <alignment horizontal="center" vertical="center" wrapText="1" readingOrder="1"/>
    </xf>
    <xf numFmtId="0" fontId="19" fillId="26" borderId="1" xfId="0" applyFont="1" applyFill="1" applyBorder="1" applyAlignment="1">
      <alignment horizontal="center" vertical="center" wrapText="1" readingOrder="1"/>
    </xf>
    <xf numFmtId="0" fontId="19" fillId="26" borderId="1" xfId="0" applyFont="1" applyFill="1" applyBorder="1" applyAlignment="1">
      <alignment horizontal="center" vertical="center" wrapText="1"/>
    </xf>
    <xf numFmtId="0" fontId="19" fillId="27" borderId="1" xfId="0" applyFont="1" applyFill="1" applyBorder="1" applyAlignment="1">
      <alignment horizontal="center" vertical="center" wrapText="1" readingOrder="1"/>
    </xf>
    <xf numFmtId="0" fontId="19" fillId="27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center" vertical="center" wrapText="1"/>
    </xf>
    <xf numFmtId="0" fontId="19" fillId="28" borderId="1" xfId="0" applyFont="1" applyFill="1" applyBorder="1" applyAlignment="1">
      <alignment horizontal="center" vertical="center" wrapText="1" readingOrder="1"/>
    </xf>
    <xf numFmtId="0" fontId="19" fillId="28" borderId="1" xfId="0" applyFont="1" applyFill="1" applyBorder="1" applyAlignment="1">
      <alignment horizontal="center" vertical="center" wrapText="1"/>
    </xf>
    <xf numFmtId="0" fontId="19" fillId="29" borderId="1" xfId="0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 wrapText="1" readingOrder="1"/>
    </xf>
    <xf numFmtId="0" fontId="19" fillId="3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 readingOrder="1"/>
    </xf>
    <xf numFmtId="1" fontId="27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/>
    <xf numFmtId="0" fontId="29" fillId="0" borderId="1" xfId="0" applyFont="1" applyFill="1" applyBorder="1" applyAlignment="1">
      <alignment horizontal="center" wrapText="1" readingOrder="1"/>
    </xf>
    <xf numFmtId="0" fontId="28" fillId="3" borderId="1" xfId="0" applyFont="1" applyFill="1" applyBorder="1" applyAlignment="1">
      <alignment horizontal="center"/>
    </xf>
    <xf numFmtId="0" fontId="41" fillId="3" borderId="1" xfId="0" applyFont="1" applyFill="1" applyBorder="1"/>
    <xf numFmtId="0" fontId="28" fillId="3" borderId="1" xfId="0" applyFont="1" applyFill="1" applyBorder="1" applyAlignment="1">
      <alignment horizontal="center" readingOrder="1"/>
    </xf>
    <xf numFmtId="0" fontId="28" fillId="3" borderId="1" xfId="0" applyFont="1" applyFill="1" applyBorder="1" applyAlignment="1">
      <alignment horizontal="center" vertical="center"/>
    </xf>
    <xf numFmtId="0" fontId="0" fillId="0" borderId="0" xfId="0" applyFill="1"/>
    <xf numFmtId="0" fontId="45" fillId="14" borderId="1" xfId="0" applyFont="1" applyFill="1" applyBorder="1" applyAlignment="1">
      <alignment horizontal="left" vertical="center" wrapText="1" readingOrder="1"/>
    </xf>
    <xf numFmtId="1" fontId="27" fillId="17" borderId="1" xfId="0" applyNumberFormat="1" applyFont="1" applyFill="1" applyBorder="1" applyAlignment="1">
      <alignment horizontal="center" vertical="center" wrapText="1" readingOrder="1"/>
    </xf>
    <xf numFmtId="0" fontId="27" fillId="26" borderId="1" xfId="0" applyFont="1" applyFill="1" applyBorder="1" applyAlignment="1">
      <alignment horizontal="center" vertical="center" wrapText="1" readingOrder="1"/>
    </xf>
    <xf numFmtId="0" fontId="28" fillId="26" borderId="1" xfId="0" applyFont="1" applyFill="1" applyBorder="1" applyAlignment="1">
      <alignment horizontal="center"/>
    </xf>
    <xf numFmtId="0" fontId="28" fillId="26" borderId="1" xfId="0" applyFont="1" applyFill="1" applyBorder="1"/>
    <xf numFmtId="0" fontId="27" fillId="27" borderId="1" xfId="0" applyFont="1" applyFill="1" applyBorder="1" applyAlignment="1">
      <alignment horizontal="center" wrapText="1" readingOrder="1"/>
    </xf>
    <xf numFmtId="0" fontId="28" fillId="27" borderId="1" xfId="0" applyFont="1" applyFill="1" applyBorder="1" applyAlignment="1">
      <alignment horizontal="center"/>
    </xf>
    <xf numFmtId="0" fontId="28" fillId="28" borderId="1" xfId="0" applyFont="1" applyFill="1" applyBorder="1"/>
    <xf numFmtId="0" fontId="28" fillId="28" borderId="1" xfId="0" applyFont="1" applyFill="1" applyBorder="1" applyAlignment="1">
      <alignment horizontal="center"/>
    </xf>
    <xf numFmtId="0" fontId="28" fillId="29" borderId="1" xfId="0" applyFont="1" applyFill="1" applyBorder="1" applyAlignment="1">
      <alignment horizontal="center"/>
    </xf>
    <xf numFmtId="0" fontId="41" fillId="29" borderId="1" xfId="0" applyFont="1" applyFill="1" applyBorder="1"/>
    <xf numFmtId="0" fontId="28" fillId="26" borderId="1" xfId="0" applyFont="1" applyFill="1" applyBorder="1" applyAlignment="1">
      <alignment horizontal="center" readingOrder="1"/>
    </xf>
    <xf numFmtId="0" fontId="28" fillId="30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left" vertical="center" wrapText="1" readingOrder="1"/>
    </xf>
    <xf numFmtId="1" fontId="27" fillId="3" borderId="1" xfId="0" applyNumberFormat="1" applyFont="1" applyFill="1" applyBorder="1" applyAlignment="1">
      <alignment horizontal="center" vertical="center" wrapText="1" readingOrder="1"/>
    </xf>
    <xf numFmtId="16" fontId="45" fillId="14" borderId="1" xfId="0" applyNumberFormat="1" applyFont="1" applyFill="1" applyBorder="1" applyAlignment="1">
      <alignment horizontal="left" vertical="center" wrapText="1" readingOrder="1"/>
    </xf>
    <xf numFmtId="0" fontId="28" fillId="27" borderId="1" xfId="0" applyFont="1" applyFill="1" applyBorder="1"/>
    <xf numFmtId="0" fontId="27" fillId="14" borderId="1" xfId="0" applyFont="1" applyFill="1" applyBorder="1" applyAlignment="1">
      <alignment horizontal="left" vertical="center" wrapText="1" readingOrder="1"/>
    </xf>
    <xf numFmtId="1" fontId="46" fillId="14" borderId="1" xfId="0" applyNumberFormat="1" applyFont="1" applyFill="1" applyBorder="1" applyAlignment="1">
      <alignment horizontal="center" vertical="center" wrapText="1" readingOrder="1"/>
    </xf>
    <xf numFmtId="0" fontId="46" fillId="14" borderId="1" xfId="0" applyFont="1" applyFill="1" applyBorder="1" applyAlignment="1">
      <alignment horizontal="center" vertical="center" wrapText="1" readingOrder="1"/>
    </xf>
    <xf numFmtId="0" fontId="43" fillId="14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readingOrder="1"/>
    </xf>
    <xf numFmtId="0" fontId="42" fillId="0" borderId="0" xfId="0" applyFont="1" applyFill="1" applyAlignment="1">
      <alignment horizontal="center" vertical="center"/>
    </xf>
    <xf numFmtId="0" fontId="40" fillId="14" borderId="1" xfId="0" applyFont="1" applyFill="1" applyBorder="1" applyAlignment="1">
      <alignment horizontal="left" vertical="center"/>
    </xf>
    <xf numFmtId="0" fontId="40" fillId="14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 readingOrder="1"/>
    </xf>
    <xf numFmtId="0" fontId="47" fillId="14" borderId="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166" fontId="40" fillId="14" borderId="1" xfId="0" applyNumberFormat="1" applyFont="1" applyFill="1" applyBorder="1" applyAlignment="1">
      <alignment horizontal="left" vertical="center"/>
    </xf>
    <xf numFmtId="166" fontId="40" fillId="14" borderId="1" xfId="0" applyNumberFormat="1" applyFont="1" applyFill="1" applyBorder="1" applyAlignment="1">
      <alignment horizontal="center" vertical="center"/>
    </xf>
    <xf numFmtId="166" fontId="40" fillId="14" borderId="1" xfId="0" applyNumberFormat="1" applyFont="1" applyFill="1" applyBorder="1" applyAlignment="1">
      <alignment horizontal="center" vertical="center" readingOrder="1"/>
    </xf>
    <xf numFmtId="166" fontId="48" fillId="0" borderId="0" xfId="0" applyNumberFormat="1" applyFont="1" applyAlignment="1">
      <alignment horizontal="center" vertical="center"/>
    </xf>
    <xf numFmtId="1" fontId="40" fillId="14" borderId="1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0" fillId="0" borderId="0" xfId="0" applyAlignment="1">
      <alignment vertical="center" readingOrder="1"/>
    </xf>
    <xf numFmtId="0" fontId="33" fillId="0" borderId="0" xfId="0" applyFont="1" applyAlignment="1">
      <alignment horizontal="center" readingOrder="1"/>
    </xf>
    <xf numFmtId="0" fontId="19" fillId="0" borderId="0" xfId="0" applyFont="1" applyAlignment="1">
      <alignment vertical="center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0" fontId="0" fillId="30" borderId="1" xfId="0" applyFill="1" applyBorder="1" applyAlignment="1">
      <alignment horizontal="center" vertical="center" wrapText="1"/>
    </xf>
    <xf numFmtId="0" fontId="26" fillId="30" borderId="1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30" fillId="35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26" fillId="37" borderId="1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26" fillId="38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50" fillId="40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26" fillId="30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0" fontId="50" fillId="35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6" fillId="14" borderId="1" xfId="0" applyFont="1" applyFill="1" applyBorder="1" applyAlignment="1">
      <alignment vertical="center"/>
    </xf>
    <xf numFmtId="0" fontId="49" fillId="1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13" borderId="1" xfId="0" applyFont="1" applyFill="1" applyBorder="1"/>
    <xf numFmtId="0" fontId="17" fillId="1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15" borderId="1" xfId="0" applyFont="1" applyFill="1" applyBorder="1" applyAlignment="1">
      <alignment horizontal="center" vertical="center"/>
    </xf>
    <xf numFmtId="0" fontId="17" fillId="15" borderId="1" xfId="0" applyFont="1" applyFill="1" applyBorder="1"/>
    <xf numFmtId="0" fontId="17" fillId="15" borderId="1" xfId="2" applyFont="1" applyFill="1" applyBorder="1"/>
    <xf numFmtId="0" fontId="17" fillId="15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20" fillId="3" borderId="34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 readingOrder="1"/>
    </xf>
    <xf numFmtId="0" fontId="10" fillId="0" borderId="36" xfId="0" applyFont="1" applyFill="1" applyBorder="1" applyAlignment="1">
      <alignment horizontal="left" vertical="center" wrapText="1" readingOrder="1"/>
    </xf>
    <xf numFmtId="0" fontId="0" fillId="0" borderId="0" xfId="0" applyBorder="1"/>
    <xf numFmtId="0" fontId="19" fillId="0" borderId="0" xfId="0" applyFont="1" applyBorder="1" applyAlignment="1">
      <alignment vertical="center"/>
    </xf>
    <xf numFmtId="0" fontId="20" fillId="3" borderId="1" xfId="1" applyNumberFormat="1" applyFont="1" applyFill="1" applyBorder="1" applyAlignment="1" applyProtection="1">
      <alignment horizontal="center" vertical="center" wrapText="1"/>
    </xf>
    <xf numFmtId="0" fontId="52" fillId="41" borderId="45" xfId="0" applyFont="1" applyFill="1" applyBorder="1" applyAlignment="1">
      <alignment horizontal="center" wrapText="1" readingOrder="1"/>
    </xf>
    <xf numFmtId="0" fontId="52" fillId="41" borderId="45" xfId="0" applyFont="1" applyFill="1" applyBorder="1" applyAlignment="1">
      <alignment horizontal="center" vertical="top" wrapText="1" readingOrder="1"/>
    </xf>
    <xf numFmtId="0" fontId="53" fillId="42" borderId="35" xfId="0" applyFont="1" applyFill="1" applyBorder="1" applyAlignment="1">
      <alignment horizontal="center" vertical="center" wrapText="1" readingOrder="1"/>
    </xf>
    <xf numFmtId="0" fontId="53" fillId="43" borderId="35" xfId="0" applyFont="1" applyFill="1" applyBorder="1" applyAlignment="1">
      <alignment horizontal="center" vertical="center" wrapText="1" readingOrder="1"/>
    </xf>
    <xf numFmtId="0" fontId="53" fillId="43" borderId="35" xfId="0" applyFont="1" applyFill="1" applyBorder="1" applyAlignment="1">
      <alignment horizontal="center" wrapText="1" readingOrder="1"/>
    </xf>
    <xf numFmtId="0" fontId="54" fillId="42" borderId="35" xfId="0" applyFont="1" applyFill="1" applyBorder="1" applyAlignment="1">
      <alignment horizontal="center" vertical="top" wrapText="1" readingOrder="1"/>
    </xf>
    <xf numFmtId="0" fontId="55" fillId="43" borderId="35" xfId="0" applyFont="1" applyFill="1" applyBorder="1" applyAlignment="1">
      <alignment horizontal="center" wrapText="1" readingOrder="1"/>
    </xf>
    <xf numFmtId="0" fontId="55" fillId="42" borderId="35" xfId="0" applyFont="1" applyFill="1" applyBorder="1" applyAlignment="1">
      <alignment horizontal="center" wrapText="1" readingOrder="1"/>
    </xf>
    <xf numFmtId="0" fontId="55" fillId="43" borderId="35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wrapText="1"/>
    </xf>
    <xf numFmtId="0" fontId="0" fillId="0" borderId="5" xfId="0" applyBorder="1"/>
    <xf numFmtId="0" fontId="0" fillId="0" borderId="0" xfId="0"/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3" borderId="17" xfId="1" applyNumberFormat="1" applyFont="1" applyFill="1" applyBorder="1" applyAlignment="1" applyProtection="1">
      <alignment horizontal="left" vertical="center" wrapText="1"/>
    </xf>
    <xf numFmtId="0" fontId="20" fillId="3" borderId="18" xfId="1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8" fillId="18" borderId="7" xfId="0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wrapText="1"/>
    </xf>
    <xf numFmtId="0" fontId="31" fillId="19" borderId="10" xfId="0" applyFont="1" applyFill="1" applyBorder="1" applyAlignment="1">
      <alignment horizontal="center" vertical="center"/>
    </xf>
    <xf numFmtId="0" fontId="32" fillId="19" borderId="11" xfId="0" applyFont="1" applyFill="1" applyBorder="1" applyAlignment="1">
      <alignment horizontal="center" vertical="center"/>
    </xf>
    <xf numFmtId="0" fontId="32" fillId="19" borderId="12" xfId="0" applyFont="1" applyFill="1" applyBorder="1" applyAlignment="1">
      <alignment horizontal="center" vertical="center"/>
    </xf>
    <xf numFmtId="0" fontId="31" fillId="20" borderId="10" xfId="0" applyFont="1" applyFill="1" applyBorder="1" applyAlignment="1">
      <alignment horizontal="center" vertical="center"/>
    </xf>
    <xf numFmtId="0" fontId="32" fillId="20" borderId="11" xfId="0" applyFont="1" applyFill="1" applyBorder="1" applyAlignment="1">
      <alignment horizontal="center" vertical="center"/>
    </xf>
    <xf numFmtId="0" fontId="32" fillId="20" borderId="12" xfId="0" applyFont="1" applyFill="1" applyBorder="1" applyAlignment="1">
      <alignment horizontal="center" vertical="center"/>
    </xf>
    <xf numFmtId="0" fontId="31" fillId="17" borderId="10" xfId="0" applyFont="1" applyFill="1" applyBorder="1" applyAlignment="1">
      <alignment horizontal="center" vertical="center"/>
    </xf>
    <xf numFmtId="0" fontId="32" fillId="17" borderId="11" xfId="0" applyFont="1" applyFill="1" applyBorder="1" applyAlignment="1">
      <alignment horizontal="center" vertical="center"/>
    </xf>
    <xf numFmtId="0" fontId="32" fillId="17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4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 vertical="center" wrapText="1"/>
    </xf>
    <xf numFmtId="0" fontId="44" fillId="14" borderId="14" xfId="0" applyFont="1" applyFill="1" applyBorder="1" applyAlignment="1">
      <alignment horizontal="center" vertical="center" wrapText="1" readingOrder="1"/>
    </xf>
    <xf numFmtId="0" fontId="44" fillId="14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27" fillId="14" borderId="2" xfId="0" applyFont="1" applyFill="1" applyBorder="1" applyAlignment="1">
      <alignment horizontal="center" vertical="center" wrapText="1" readingOrder="1"/>
    </xf>
    <xf numFmtId="0" fontId="41" fillId="14" borderId="3" xfId="0" applyFont="1" applyFill="1" applyBorder="1" applyAlignment="1">
      <alignment horizontal="center" vertical="center" wrapText="1" readingOrder="1"/>
    </xf>
    <xf numFmtId="0" fontId="27" fillId="17" borderId="10" xfId="0" applyFont="1" applyFill="1" applyBorder="1" applyAlignment="1">
      <alignment horizontal="center" vertical="center" wrapText="1" readingOrder="1"/>
    </xf>
    <xf numFmtId="0" fontId="27" fillId="17" borderId="11" xfId="0" applyFont="1" applyFill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 readingOrder="1"/>
    </xf>
    <xf numFmtId="0" fontId="43" fillId="26" borderId="10" xfId="0" applyFont="1" applyFill="1" applyBorder="1" applyAlignment="1">
      <alignment horizontal="center" vertical="center" wrapText="1" readingOrder="1"/>
    </xf>
    <xf numFmtId="0" fontId="42" fillId="26" borderId="11" xfId="0" applyFont="1" applyFill="1" applyBorder="1" applyAlignment="1">
      <alignment vertical="center" wrapText="1"/>
    </xf>
    <xf numFmtId="0" fontId="42" fillId="26" borderId="12" xfId="0" applyFont="1" applyFill="1" applyBorder="1" applyAlignment="1">
      <alignment vertical="center" wrapText="1"/>
    </xf>
    <xf numFmtId="0" fontId="43" fillId="27" borderId="10" xfId="0" applyFont="1" applyFill="1" applyBorder="1" applyAlignment="1">
      <alignment horizontal="center" vertical="center" wrapText="1" readingOrder="1"/>
    </xf>
    <xf numFmtId="0" fontId="42" fillId="27" borderId="11" xfId="0" applyFont="1" applyFill="1" applyBorder="1" applyAlignment="1">
      <alignment vertical="center" wrapText="1"/>
    </xf>
    <xf numFmtId="0" fontId="42" fillId="27" borderId="12" xfId="0" applyFont="1" applyFill="1" applyBorder="1" applyAlignment="1">
      <alignment vertical="center" wrapText="1"/>
    </xf>
    <xf numFmtId="0" fontId="43" fillId="4" borderId="10" xfId="0" applyFont="1" applyFill="1" applyBorder="1" applyAlignment="1">
      <alignment horizontal="center" vertical="center" wrapText="1"/>
    </xf>
    <xf numFmtId="0" fontId="42" fillId="4" borderId="11" xfId="0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horizontal="center" vertical="center" wrapText="1"/>
    </xf>
    <xf numFmtId="0" fontId="43" fillId="28" borderId="10" xfId="0" applyFont="1" applyFill="1" applyBorder="1" applyAlignment="1">
      <alignment horizontal="center" vertical="center" wrapText="1"/>
    </xf>
    <xf numFmtId="0" fontId="42" fillId="28" borderId="11" xfId="0" applyFont="1" applyFill="1" applyBorder="1" applyAlignment="1">
      <alignment horizontal="center" vertical="center" wrapText="1"/>
    </xf>
    <xf numFmtId="0" fontId="42" fillId="28" borderId="12" xfId="0" applyFont="1" applyFill="1" applyBorder="1" applyAlignment="1">
      <alignment horizontal="center" vertical="center" wrapText="1"/>
    </xf>
    <xf numFmtId="0" fontId="43" fillId="29" borderId="10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43" fillId="29" borderId="12" xfId="0" applyFont="1" applyFill="1" applyBorder="1" applyAlignment="1">
      <alignment horizontal="center" vertical="center" wrapText="1"/>
    </xf>
    <xf numFmtId="0" fontId="43" fillId="26" borderId="10" xfId="0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horizontal="center" vertical="center" wrapText="1"/>
    </xf>
    <xf numFmtId="0" fontId="42" fillId="26" borderId="12" xfId="0" applyFont="1" applyFill="1" applyBorder="1" applyAlignment="1">
      <alignment horizontal="center" vertical="center" wrapText="1"/>
    </xf>
    <xf numFmtId="0" fontId="43" fillId="30" borderId="10" xfId="0" applyFont="1" applyFill="1" applyBorder="1" applyAlignment="1">
      <alignment horizontal="center" vertical="center" wrapText="1"/>
    </xf>
    <xf numFmtId="0" fontId="43" fillId="30" borderId="11" xfId="0" applyFont="1" applyFill="1" applyBorder="1" applyAlignment="1">
      <alignment horizontal="center" vertical="center" wrapText="1"/>
    </xf>
    <xf numFmtId="0" fontId="43" fillId="30" borderId="12" xfId="0" applyFont="1" applyFill="1" applyBorder="1" applyAlignment="1">
      <alignment horizontal="center" vertical="center" wrapText="1"/>
    </xf>
    <xf numFmtId="0" fontId="28" fillId="31" borderId="1" xfId="0" applyFont="1" applyFill="1" applyBorder="1" applyAlignment="1">
      <alignment horizontal="center" vertical="center" wrapText="1"/>
    </xf>
    <xf numFmtId="0" fontId="28" fillId="31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0" fillId="14" borderId="1" xfId="0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9" fillId="32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vertical="center" wrapText="1"/>
    </xf>
    <xf numFmtId="0" fontId="0" fillId="33" borderId="1" xfId="0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9" fillId="34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vertical="center" wrapText="1"/>
    </xf>
    <xf numFmtId="0" fontId="19" fillId="30" borderId="1" xfId="0" applyFont="1" applyFill="1" applyBorder="1" applyAlignment="1">
      <alignment horizontal="center" vertical="center" wrapText="1"/>
    </xf>
    <xf numFmtId="0" fontId="0" fillId="30" borderId="1" xfId="0" applyFill="1" applyBorder="1" applyAlignment="1">
      <alignment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 readingOrder="1"/>
    </xf>
    <xf numFmtId="0" fontId="10" fillId="0" borderId="38" xfId="0" applyFont="1" applyFill="1" applyBorder="1" applyAlignment="1">
      <alignment horizontal="center" vertical="center" wrapText="1" readingOrder="1"/>
    </xf>
    <xf numFmtId="0" fontId="51" fillId="0" borderId="42" xfId="0" applyFont="1" applyFill="1" applyBorder="1" applyAlignment="1">
      <alignment horizontal="center" vertical="center" wrapText="1" readingOrder="1"/>
    </xf>
    <xf numFmtId="0" fontId="51" fillId="0" borderId="43" xfId="0" applyFont="1" applyFill="1" applyBorder="1" applyAlignment="1">
      <alignment horizontal="center" vertical="center" wrapText="1" readingOrder="1"/>
    </xf>
    <xf numFmtId="0" fontId="51" fillId="0" borderId="44" xfId="0" applyFont="1" applyFill="1" applyBorder="1" applyAlignment="1">
      <alignment horizontal="center" vertical="center" wrapText="1" readingOrder="1"/>
    </xf>
    <xf numFmtId="0" fontId="11" fillId="0" borderId="39" xfId="0" applyFont="1" applyFill="1" applyBorder="1" applyAlignment="1">
      <alignment horizontal="center" vertical="center" wrapText="1" readingOrder="1"/>
    </xf>
    <xf numFmtId="0" fontId="11" fillId="0" borderId="40" xfId="0" applyFont="1" applyFill="1" applyBorder="1" applyAlignment="1">
      <alignment horizontal="center" vertical="center" wrapText="1" readingOrder="1"/>
    </xf>
    <xf numFmtId="0" fontId="11" fillId="0" borderId="41" xfId="0" applyFont="1" applyFill="1" applyBorder="1" applyAlignment="1">
      <alignment horizontal="center" vertical="center" wrapText="1" readingOrder="1"/>
    </xf>
  </cellXfs>
  <cellStyles count="3">
    <cellStyle name="Köprü" xfId="1" builtinId="8"/>
    <cellStyle name="Normal" xfId="0" builtinId="0"/>
    <cellStyle name="Normal_Sayf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="90" zoomScaleNormal="90" workbookViewId="0">
      <selection activeCell="D9" sqref="D9"/>
    </sheetView>
  </sheetViews>
  <sheetFormatPr defaultRowHeight="11.25" x14ac:dyDescent="0.15"/>
  <cols>
    <col min="1" max="6" width="30.7109375" style="59" customWidth="1"/>
    <col min="7" max="7" width="25.7109375" style="59" customWidth="1"/>
    <col min="8" max="16384" width="9.140625" style="59"/>
  </cols>
  <sheetData>
    <row r="1" spans="1:7" ht="32.25" customHeight="1" x14ac:dyDescent="0.15">
      <c r="A1" s="424" t="s">
        <v>187</v>
      </c>
      <c r="B1" s="424"/>
      <c r="C1" s="424"/>
      <c r="D1" s="424"/>
      <c r="E1" s="424"/>
      <c r="F1" s="424"/>
    </row>
    <row r="2" spans="1:7" ht="54.95" customHeight="1" x14ac:dyDescent="0.15">
      <c r="A2" s="81" t="s">
        <v>210</v>
      </c>
      <c r="B2" s="81" t="s">
        <v>211</v>
      </c>
      <c r="C2" s="81" t="s">
        <v>212</v>
      </c>
      <c r="D2" s="81" t="s">
        <v>213</v>
      </c>
      <c r="E2" s="81" t="s">
        <v>214</v>
      </c>
      <c r="F2" s="81" t="s">
        <v>255</v>
      </c>
    </row>
    <row r="3" spans="1:7" ht="54.95" customHeight="1" x14ac:dyDescent="0.15">
      <c r="A3" s="81" t="s">
        <v>215</v>
      </c>
      <c r="B3" s="82" t="s">
        <v>216</v>
      </c>
      <c r="C3" s="82" t="s">
        <v>217</v>
      </c>
      <c r="D3" s="82" t="s">
        <v>218</v>
      </c>
      <c r="E3" s="82" t="s">
        <v>219</v>
      </c>
      <c r="F3" s="82" t="s">
        <v>220</v>
      </c>
      <c r="G3" s="58"/>
    </row>
    <row r="4" spans="1:7" ht="54.95" customHeight="1" x14ac:dyDescent="0.15">
      <c r="A4" s="83" t="s">
        <v>221</v>
      </c>
      <c r="B4" s="84" t="s">
        <v>222</v>
      </c>
      <c r="C4" s="84" t="s">
        <v>223</v>
      </c>
      <c r="D4" s="84" t="s">
        <v>224</v>
      </c>
      <c r="E4" s="85" t="s">
        <v>225</v>
      </c>
      <c r="F4" s="85" t="s">
        <v>226</v>
      </c>
      <c r="G4" s="58"/>
    </row>
    <row r="5" spans="1:7" ht="54.95" customHeight="1" x14ac:dyDescent="0.15">
      <c r="A5" s="81" t="s">
        <v>227</v>
      </c>
      <c r="B5" s="81" t="s">
        <v>228</v>
      </c>
      <c r="C5" s="81" t="s">
        <v>229</v>
      </c>
      <c r="D5" s="86" t="s">
        <v>230</v>
      </c>
      <c r="E5" s="86" t="s">
        <v>231</v>
      </c>
      <c r="F5" s="81" t="s">
        <v>232</v>
      </c>
      <c r="G5" s="58"/>
    </row>
    <row r="6" spans="1:7" ht="54.95" customHeight="1" x14ac:dyDescent="0.15">
      <c r="A6" s="82" t="s">
        <v>233</v>
      </c>
      <c r="B6" s="87" t="s">
        <v>234</v>
      </c>
      <c r="C6" s="82" t="s">
        <v>235</v>
      </c>
      <c r="D6" s="88" t="s">
        <v>236</v>
      </c>
      <c r="E6" s="88" t="s">
        <v>237</v>
      </c>
      <c r="F6" s="89" t="s">
        <v>238</v>
      </c>
      <c r="G6" s="58"/>
    </row>
    <row r="7" spans="1:7" ht="54.95" customHeight="1" x14ac:dyDescent="0.15">
      <c r="A7" s="87" t="s">
        <v>239</v>
      </c>
      <c r="B7" s="81" t="s">
        <v>424</v>
      </c>
      <c r="C7" s="81" t="s">
        <v>427</v>
      </c>
      <c r="D7" s="81" t="s">
        <v>429</v>
      </c>
      <c r="E7" s="87" t="s">
        <v>467</v>
      </c>
      <c r="F7" s="87" t="s">
        <v>470</v>
      </c>
      <c r="G7" s="58"/>
    </row>
    <row r="8" spans="1:7" ht="54.95" customHeight="1" x14ac:dyDescent="0.15">
      <c r="A8" s="87" t="s">
        <v>471</v>
      </c>
      <c r="B8" s="87" t="s">
        <v>472</v>
      </c>
      <c r="C8" s="87"/>
      <c r="D8" s="87"/>
      <c r="E8" s="87"/>
      <c r="F8" s="87"/>
      <c r="G8" s="58"/>
    </row>
    <row r="9" spans="1:7" ht="39.950000000000003" customHeight="1" x14ac:dyDescent="0.15">
      <c r="A9" s="58"/>
      <c r="B9" s="58"/>
      <c r="C9" s="58"/>
      <c r="D9" s="58"/>
      <c r="E9" s="58"/>
      <c r="F9" s="58"/>
      <c r="G9" s="58"/>
    </row>
    <row r="10" spans="1:7" ht="39.950000000000003" customHeight="1" x14ac:dyDescent="0.15">
      <c r="A10" s="58"/>
      <c r="B10" s="58"/>
      <c r="C10" s="58"/>
      <c r="D10" s="58"/>
      <c r="E10" s="58"/>
      <c r="F10" s="58"/>
      <c r="G10" s="58"/>
    </row>
    <row r="11" spans="1:7" ht="39.950000000000003" customHeight="1" x14ac:dyDescent="0.15">
      <c r="A11" s="58"/>
      <c r="B11" s="58"/>
      <c r="C11" s="58"/>
      <c r="D11" s="58"/>
      <c r="E11" s="58"/>
      <c r="F11" s="58"/>
      <c r="G11" s="58"/>
    </row>
    <row r="12" spans="1:7" ht="39.950000000000003" customHeight="1" x14ac:dyDescent="0.15">
      <c r="A12" s="58"/>
      <c r="B12" s="58"/>
      <c r="C12" s="58"/>
      <c r="D12" s="58"/>
      <c r="E12" s="58"/>
      <c r="F12" s="58"/>
      <c r="G12" s="58"/>
    </row>
    <row r="13" spans="1:7" ht="39.950000000000003" customHeight="1" x14ac:dyDescent="0.15">
      <c r="A13" s="58"/>
      <c r="B13" s="58"/>
      <c r="C13" s="58"/>
      <c r="D13" s="58"/>
      <c r="E13" s="58"/>
      <c r="F13" s="58"/>
      <c r="G13" s="58"/>
    </row>
    <row r="14" spans="1:7" ht="39.950000000000003" customHeight="1" x14ac:dyDescent="0.15">
      <c r="A14" s="58"/>
      <c r="B14" s="58"/>
      <c r="C14" s="58"/>
      <c r="D14" s="58"/>
      <c r="E14" s="58"/>
      <c r="F14" s="58"/>
      <c r="G14" s="58"/>
    </row>
    <row r="15" spans="1:7" ht="39.950000000000003" customHeight="1" x14ac:dyDescent="0.15">
      <c r="A15" s="58"/>
      <c r="B15" s="58"/>
      <c r="C15" s="58"/>
      <c r="D15" s="58"/>
      <c r="E15" s="58"/>
      <c r="F15" s="58"/>
      <c r="G15" s="58"/>
    </row>
    <row r="16" spans="1:7" ht="39.950000000000003" customHeight="1" x14ac:dyDescent="0.15"/>
    <row r="17" ht="39.950000000000003" customHeight="1" x14ac:dyDescent="0.15"/>
    <row r="18" ht="39.950000000000003" customHeight="1" x14ac:dyDescent="0.15"/>
    <row r="19" ht="39.950000000000003" customHeight="1" x14ac:dyDescent="0.15"/>
  </sheetData>
  <mergeCells count="1">
    <mergeCell ref="A1:F1"/>
  </mergeCells>
  <hyperlinks>
    <hyperlink ref="A2" location="'2'!A1" display="'2'!A1" xr:uid="{00000000-0004-0000-0000-000000000000}"/>
    <hyperlink ref="B2" location="'3'!A1" display="'3'!A1" xr:uid="{00000000-0004-0000-0000-000001000000}"/>
    <hyperlink ref="C2" location="'4'!A1" display="'4'!A1" xr:uid="{00000000-0004-0000-0000-000002000000}"/>
    <hyperlink ref="D2" location="'5'!A1" display="'5'!A1" xr:uid="{00000000-0004-0000-0000-000003000000}"/>
    <hyperlink ref="E2" location="'6'!A1" display="'6'!A1" xr:uid="{00000000-0004-0000-0000-000004000000}"/>
    <hyperlink ref="F2" location="'7'!A1" display="'7'!A1" xr:uid="{00000000-0004-0000-0000-000005000000}"/>
    <hyperlink ref="A3" location="'8'!A1" display="'8'!A1" xr:uid="{00000000-0004-0000-0000-000006000000}"/>
    <hyperlink ref="B3" location="'9'!A1" display="'9'!A1" xr:uid="{00000000-0004-0000-0000-000007000000}"/>
    <hyperlink ref="C3" location="'10'!A1" display="'10'!A1" xr:uid="{00000000-0004-0000-0000-000008000000}"/>
    <hyperlink ref="D3" location="'11a'!A1" display="'11a'!A1" xr:uid="{00000000-0004-0000-0000-000009000000}"/>
    <hyperlink ref="E3" location="'11b'!A1" display="'11b'!A1" xr:uid="{00000000-0004-0000-0000-00000A000000}"/>
    <hyperlink ref="F3" location="'12'!A1" display="'12'!A1" xr:uid="{00000000-0004-0000-0000-00000B000000}"/>
    <hyperlink ref="C4" location="'14b'!A1" display="'14b'!A1" xr:uid="{00000000-0004-0000-0000-00000C000000}"/>
    <hyperlink ref="D4" location="'14c'!A1" display="'14c'!A1" xr:uid="{00000000-0004-0000-0000-00000D000000}"/>
    <hyperlink ref="E4" location="'15'!A1" display="'15'!A1" xr:uid="{00000000-0004-0000-0000-00000E000000}"/>
    <hyperlink ref="F4" location="'16'!A1" display="'16'!A1" xr:uid="{00000000-0004-0000-0000-00000F000000}"/>
    <hyperlink ref="A5" location="'17'!A1" display="'17'!A1" xr:uid="{00000000-0004-0000-0000-000010000000}"/>
    <hyperlink ref="B5" location="'18'!A1" display="'18'!A1" xr:uid="{00000000-0004-0000-0000-000011000000}"/>
    <hyperlink ref="C5" location="'19'!A1" display="'19'!A1" xr:uid="{00000000-0004-0000-0000-000012000000}"/>
    <hyperlink ref="D5" location="'20'!A1" display="'20'!A1" xr:uid="{00000000-0004-0000-0000-000013000000}"/>
    <hyperlink ref="E5" location="'21'!A1" display="'21'!A1" xr:uid="{00000000-0004-0000-0000-000014000000}"/>
    <hyperlink ref="F5" location="'22'!A1" display="'22'!A1" xr:uid="{00000000-0004-0000-0000-000015000000}"/>
    <hyperlink ref="A4" location="'13'!A1" display="'13'!A1" xr:uid="{00000000-0004-0000-0000-000016000000}"/>
    <hyperlink ref="B4" location="'14a'!A1" display="'14a'!A1" xr:uid="{00000000-0004-0000-0000-000017000000}"/>
    <hyperlink ref="A6" location="'23'!A1" display="'23'!A1" xr:uid="{00000000-0004-0000-0000-000018000000}"/>
    <hyperlink ref="B6" location="'24'!A1" display="'24'!A1" xr:uid="{00000000-0004-0000-0000-000019000000}"/>
    <hyperlink ref="C6" location="'25'!A1" display="'25'!A1" xr:uid="{00000000-0004-0000-0000-00001A000000}"/>
    <hyperlink ref="D6" location="'26'!A1" display="'26'!A1" xr:uid="{00000000-0004-0000-0000-00001B000000}"/>
    <hyperlink ref="E6" location="'27'!A1" display="'27'!A1" xr:uid="{00000000-0004-0000-0000-00001C000000}"/>
    <hyperlink ref="F6" location="'28'!A1" display="'28'!A1" xr:uid="{00000000-0004-0000-0000-00001D000000}"/>
    <hyperlink ref="A7" location="'29'!A1" display="'29'!A1" xr:uid="{00000000-0004-0000-0000-00001E000000}"/>
    <hyperlink ref="B7" location="'30'!A1" display="'30'!A1" xr:uid="{00000000-0004-0000-0000-00001F000000}"/>
    <hyperlink ref="C7" location="'31'!A1" display="'31'!A1" xr:uid="{00000000-0004-0000-0000-000020000000}"/>
    <hyperlink ref="D7" location="'32'!A1" display="'32'!A1" xr:uid="{00000000-0004-0000-0000-000021000000}"/>
    <hyperlink ref="E7" location="'33'!A1" display="'33'!A1" xr:uid="{00000000-0004-0000-0000-000022000000}"/>
    <hyperlink ref="F7" location="'34'!A1" display="'34'!A1" xr:uid="{00000000-0004-0000-0000-000023000000}"/>
    <hyperlink ref="A8" location="'34a'!A1" display="'34a'!A1" xr:uid="{00000000-0004-0000-0000-000024000000}"/>
    <hyperlink ref="B8" location="'34b'!A1" display="'34b'!A1" xr:uid="{00000000-0004-0000-0000-000025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workbookViewId="0">
      <selection activeCell="I9" sqref="I9"/>
    </sheetView>
  </sheetViews>
  <sheetFormatPr defaultRowHeight="12.75" x14ac:dyDescent="0.2"/>
  <cols>
    <col min="1" max="1" width="15.7109375" style="11" customWidth="1"/>
    <col min="2" max="9" width="10.7109375" style="11" customWidth="1"/>
    <col min="10" max="16384" width="9.140625" style="11"/>
  </cols>
  <sheetData>
    <row r="1" spans="1:9" ht="30" customHeight="1" thickTop="1" x14ac:dyDescent="0.2">
      <c r="A1" s="73" t="s">
        <v>196</v>
      </c>
      <c r="B1" s="450" t="s">
        <v>118</v>
      </c>
      <c r="C1" s="450"/>
      <c r="D1" s="450"/>
      <c r="E1" s="450"/>
      <c r="F1" s="450"/>
      <c r="G1" s="450"/>
      <c r="H1" s="450"/>
      <c r="I1" s="450"/>
    </row>
    <row r="2" spans="1:9" ht="20.100000000000001" customHeight="1" x14ac:dyDescent="0.2">
      <c r="A2" s="445" t="s">
        <v>76</v>
      </c>
      <c r="B2" s="447" t="s">
        <v>117</v>
      </c>
      <c r="C2" s="448"/>
      <c r="D2" s="448"/>
      <c r="E2" s="449"/>
      <c r="F2" s="451" t="s">
        <v>116</v>
      </c>
      <c r="G2" s="451"/>
      <c r="H2" s="451"/>
      <c r="I2" s="451"/>
    </row>
    <row r="3" spans="1:9" ht="20.100000000000001" customHeight="1" x14ac:dyDescent="0.2">
      <c r="A3" s="446"/>
      <c r="B3" s="30" t="s">
        <v>26</v>
      </c>
      <c r="C3" s="30" t="s">
        <v>27</v>
      </c>
      <c r="D3" s="30" t="s">
        <v>115</v>
      </c>
      <c r="E3" s="30" t="s">
        <v>12</v>
      </c>
      <c r="F3" s="30" t="s">
        <v>26</v>
      </c>
      <c r="G3" s="30" t="s">
        <v>27</v>
      </c>
      <c r="H3" s="30" t="s">
        <v>115</v>
      </c>
      <c r="I3" s="30" t="s">
        <v>12</v>
      </c>
    </row>
    <row r="4" spans="1:9" ht="38.25" x14ac:dyDescent="0.2">
      <c r="A4" s="178" t="s">
        <v>312</v>
      </c>
      <c r="B4" s="20">
        <v>1</v>
      </c>
      <c r="C4" s="20">
        <v>1</v>
      </c>
      <c r="D4" s="20"/>
      <c r="E4" s="20"/>
      <c r="F4" s="20">
        <v>2</v>
      </c>
      <c r="G4" s="20">
        <v>2</v>
      </c>
      <c r="H4" s="164">
        <v>0</v>
      </c>
      <c r="I4" s="164">
        <v>2</v>
      </c>
    </row>
    <row r="5" spans="1:9" ht="38.25" x14ac:dyDescent="0.2">
      <c r="A5" s="178" t="s">
        <v>314</v>
      </c>
      <c r="B5" s="20">
        <v>1</v>
      </c>
      <c r="C5" s="20">
        <v>1</v>
      </c>
      <c r="D5" s="20"/>
      <c r="E5" s="20"/>
      <c r="F5" s="20">
        <v>3</v>
      </c>
      <c r="G5" s="20">
        <v>3</v>
      </c>
      <c r="H5" s="164">
        <v>0</v>
      </c>
      <c r="I5" s="164">
        <v>3</v>
      </c>
    </row>
    <row r="6" spans="1:9" ht="39.75" customHeight="1" x14ac:dyDescent="0.2">
      <c r="A6" s="178" t="s">
        <v>315</v>
      </c>
      <c r="B6" s="20">
        <v>1</v>
      </c>
      <c r="C6" s="20"/>
      <c r="D6" s="20">
        <v>1</v>
      </c>
      <c r="E6" s="20"/>
      <c r="F6" s="20">
        <v>3</v>
      </c>
      <c r="G6" s="20">
        <v>3</v>
      </c>
      <c r="H6" s="179">
        <v>0</v>
      </c>
      <c r="I6" s="179">
        <v>3</v>
      </c>
    </row>
    <row r="7" spans="1:9" ht="38.25" x14ac:dyDescent="0.2">
      <c r="A7" s="178" t="s">
        <v>316</v>
      </c>
      <c r="B7" s="20">
        <v>1</v>
      </c>
      <c r="C7" s="20"/>
      <c r="D7" s="20">
        <v>1</v>
      </c>
      <c r="E7" s="20"/>
      <c r="F7" s="20">
        <v>3</v>
      </c>
      <c r="G7" s="20">
        <v>3</v>
      </c>
      <c r="H7" s="164">
        <v>0</v>
      </c>
      <c r="I7" s="164">
        <v>3</v>
      </c>
    </row>
    <row r="8" spans="1:9" ht="38.25" x14ac:dyDescent="0.2">
      <c r="A8" s="178" t="s">
        <v>322</v>
      </c>
      <c r="B8" s="20">
        <v>1</v>
      </c>
      <c r="C8" s="20">
        <v>1</v>
      </c>
      <c r="D8" s="20"/>
      <c r="E8" s="20"/>
      <c r="F8" s="20">
        <v>3</v>
      </c>
      <c r="G8" s="20">
        <v>3</v>
      </c>
      <c r="H8" s="185">
        <v>0</v>
      </c>
      <c r="I8" s="185">
        <v>3</v>
      </c>
    </row>
    <row r="9" spans="1:9" ht="38.25" x14ac:dyDescent="0.2">
      <c r="A9" s="178" t="s">
        <v>326</v>
      </c>
      <c r="B9" s="20">
        <v>1</v>
      </c>
      <c r="C9" s="20">
        <v>1</v>
      </c>
      <c r="D9" s="20"/>
      <c r="E9" s="20"/>
      <c r="F9" s="20">
        <v>3</v>
      </c>
      <c r="G9" s="20">
        <v>3</v>
      </c>
      <c r="H9" s="205">
        <v>0</v>
      </c>
      <c r="I9" s="205">
        <v>3</v>
      </c>
    </row>
    <row r="10" spans="1:9" ht="33.75" customHeight="1" x14ac:dyDescent="0.2">
      <c r="A10" s="178" t="s">
        <v>327</v>
      </c>
      <c r="B10" s="20"/>
      <c r="C10" s="20"/>
      <c r="D10" s="20"/>
      <c r="E10" s="20"/>
      <c r="F10" s="20"/>
      <c r="G10" s="20"/>
      <c r="H10" s="205"/>
      <c r="I10" s="205"/>
    </row>
  </sheetData>
  <mergeCells count="4">
    <mergeCell ref="A2:A3"/>
    <mergeCell ref="B2:E2"/>
    <mergeCell ref="B1:I1"/>
    <mergeCell ref="F2:I2"/>
  </mergeCells>
  <hyperlinks>
    <hyperlink ref="A1" location="Menü!A1" display="Tablo 9:" xr:uid="{00000000-0004-0000-0900-000000000000}"/>
  </hyperlink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"/>
  <sheetViews>
    <sheetView workbookViewId="0">
      <selection activeCell="M15" sqref="M15"/>
    </sheetView>
  </sheetViews>
  <sheetFormatPr defaultRowHeight="15" x14ac:dyDescent="0.25"/>
  <cols>
    <col min="1" max="1" width="17.7109375" style="77" customWidth="1"/>
  </cols>
  <sheetData>
    <row r="1" spans="1:13" ht="30" customHeight="1" thickTop="1" x14ac:dyDescent="0.25">
      <c r="A1" s="76" t="s">
        <v>195</v>
      </c>
      <c r="B1" s="452" t="s">
        <v>119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</row>
    <row r="2" spans="1:13" ht="20.100000000000001" customHeight="1" x14ac:dyDescent="0.25">
      <c r="A2" s="434" t="s">
        <v>321</v>
      </c>
      <c r="B2" s="434" t="s">
        <v>28</v>
      </c>
      <c r="C2" s="434"/>
      <c r="D2" s="434"/>
      <c r="E2" s="434"/>
      <c r="F2" s="434" t="s">
        <v>29</v>
      </c>
      <c r="G2" s="434"/>
      <c r="H2" s="434"/>
      <c r="I2" s="434"/>
      <c r="J2" s="434" t="s">
        <v>30</v>
      </c>
      <c r="K2" s="434"/>
      <c r="L2" s="434"/>
      <c r="M2" s="434"/>
    </row>
    <row r="3" spans="1:13" ht="20.100000000000001" customHeight="1" x14ac:dyDescent="0.25">
      <c r="A3" s="434"/>
      <c r="B3" s="8" t="s">
        <v>31</v>
      </c>
      <c r="C3" s="8" t="s">
        <v>32</v>
      </c>
      <c r="D3" s="8" t="s">
        <v>33</v>
      </c>
      <c r="E3" s="8" t="s">
        <v>34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31</v>
      </c>
      <c r="K3" s="8" t="s">
        <v>32</v>
      </c>
      <c r="L3" s="8" t="s">
        <v>33</v>
      </c>
      <c r="M3" s="8" t="s">
        <v>34</v>
      </c>
    </row>
    <row r="4" spans="1:13" ht="44.25" customHeight="1" x14ac:dyDescent="0.25">
      <c r="A4" s="202" t="s">
        <v>15</v>
      </c>
      <c r="B4" s="79">
        <v>28</v>
      </c>
      <c r="C4" s="79">
        <v>26</v>
      </c>
      <c r="D4" s="79">
        <v>2</v>
      </c>
      <c r="E4" s="79"/>
      <c r="F4" s="79">
        <v>5</v>
      </c>
      <c r="G4" s="79">
        <v>3</v>
      </c>
      <c r="H4" s="79">
        <v>2</v>
      </c>
      <c r="I4" s="79"/>
      <c r="J4" s="79">
        <v>50</v>
      </c>
      <c r="K4" s="79">
        <v>25</v>
      </c>
      <c r="L4" s="79">
        <v>25</v>
      </c>
      <c r="M4" s="79"/>
    </row>
    <row r="5" spans="1:13" ht="30.75" customHeight="1" x14ac:dyDescent="0.25">
      <c r="A5" s="202" t="s">
        <v>17</v>
      </c>
      <c r="B5" s="14">
        <v>30</v>
      </c>
      <c r="C5" s="14">
        <v>25</v>
      </c>
      <c r="D5" s="14">
        <v>5</v>
      </c>
      <c r="E5" s="14"/>
      <c r="F5" s="14">
        <v>5</v>
      </c>
      <c r="G5" s="14">
        <v>3</v>
      </c>
      <c r="H5" s="14">
        <v>2</v>
      </c>
      <c r="I5" s="14"/>
      <c r="J5" s="14">
        <v>54</v>
      </c>
      <c r="K5" s="14">
        <v>30</v>
      </c>
      <c r="L5" s="14">
        <v>14</v>
      </c>
      <c r="M5" s="14"/>
    </row>
    <row r="6" spans="1:13" ht="35.25" customHeight="1" x14ac:dyDescent="0.25">
      <c r="A6" s="202" t="s">
        <v>18</v>
      </c>
      <c r="B6" s="79">
        <v>30</v>
      </c>
      <c r="C6" s="79">
        <v>23</v>
      </c>
      <c r="D6" s="79">
        <v>7</v>
      </c>
      <c r="E6" s="79"/>
      <c r="F6" s="79">
        <v>6</v>
      </c>
      <c r="G6" s="79">
        <v>6</v>
      </c>
      <c r="H6" s="79">
        <v>0</v>
      </c>
      <c r="I6" s="79"/>
      <c r="J6" s="79">
        <v>57</v>
      </c>
      <c r="K6" s="79">
        <v>35</v>
      </c>
      <c r="L6" s="79">
        <v>22</v>
      </c>
      <c r="M6" s="79"/>
    </row>
    <row r="7" spans="1:13" ht="24.95" customHeight="1" x14ac:dyDescent="0.25">
      <c r="A7" s="202" t="s">
        <v>19</v>
      </c>
      <c r="B7" s="162">
        <v>30</v>
      </c>
      <c r="C7" s="162">
        <v>23</v>
      </c>
      <c r="D7" s="162">
        <v>7</v>
      </c>
      <c r="E7" s="162"/>
      <c r="F7" s="162">
        <v>6</v>
      </c>
      <c r="G7" s="162">
        <v>6</v>
      </c>
      <c r="H7" s="162">
        <v>0</v>
      </c>
      <c r="I7" s="162"/>
      <c r="J7" s="162">
        <v>60</v>
      </c>
      <c r="K7" s="162">
        <v>35</v>
      </c>
      <c r="L7" s="162">
        <v>25</v>
      </c>
      <c r="M7" s="162"/>
    </row>
    <row r="8" spans="1:13" ht="24.95" customHeight="1" x14ac:dyDescent="0.25">
      <c r="A8" s="202" t="s">
        <v>20</v>
      </c>
      <c r="B8" s="79">
        <v>29</v>
      </c>
      <c r="C8" s="79">
        <v>25</v>
      </c>
      <c r="D8" s="79">
        <v>4</v>
      </c>
      <c r="E8" s="79"/>
      <c r="F8" s="79">
        <v>6</v>
      </c>
      <c r="G8" s="79">
        <v>4</v>
      </c>
      <c r="H8" s="79">
        <v>2</v>
      </c>
      <c r="I8" s="79"/>
      <c r="J8" s="79">
        <v>65</v>
      </c>
      <c r="K8" s="79">
        <v>40</v>
      </c>
      <c r="L8" s="79">
        <v>25</v>
      </c>
      <c r="M8" s="79"/>
    </row>
    <row r="9" spans="1:13" ht="24.95" customHeight="1" x14ac:dyDescent="0.25">
      <c r="A9" s="202" t="s">
        <v>47</v>
      </c>
      <c r="B9" s="162">
        <v>35</v>
      </c>
      <c r="C9" s="162">
        <v>30</v>
      </c>
      <c r="D9" s="162">
        <v>5</v>
      </c>
      <c r="E9" s="162"/>
      <c r="F9" s="162">
        <v>2</v>
      </c>
      <c r="G9" s="162">
        <v>1</v>
      </c>
      <c r="H9" s="162">
        <v>1</v>
      </c>
      <c r="I9" s="162"/>
      <c r="J9" s="162">
        <v>74</v>
      </c>
      <c r="K9" s="162">
        <v>48</v>
      </c>
      <c r="L9" s="162">
        <v>26</v>
      </c>
      <c r="M9" s="162"/>
    </row>
    <row r="10" spans="1:13" ht="24.95" customHeight="1" x14ac:dyDescent="0.25">
      <c r="A10" s="202" t="s">
        <v>104</v>
      </c>
      <c r="B10" s="79">
        <v>44</v>
      </c>
      <c r="C10" s="79">
        <v>41</v>
      </c>
      <c r="D10" s="79">
        <v>3</v>
      </c>
      <c r="E10" s="79"/>
      <c r="F10" s="79">
        <v>1</v>
      </c>
      <c r="G10" s="79">
        <v>1</v>
      </c>
      <c r="H10" s="79">
        <v>0</v>
      </c>
      <c r="I10" s="79"/>
      <c r="J10" s="79">
        <v>81</v>
      </c>
      <c r="K10" s="79">
        <v>70</v>
      </c>
      <c r="L10" s="79">
        <v>11</v>
      </c>
      <c r="M10" s="79"/>
    </row>
    <row r="11" spans="1:13" ht="24.95" customHeight="1" x14ac:dyDescent="0.25">
      <c r="A11" s="202" t="s">
        <v>105</v>
      </c>
      <c r="B11" s="162">
        <v>42</v>
      </c>
      <c r="C11" s="162">
        <v>38</v>
      </c>
      <c r="D11" s="162">
        <v>3</v>
      </c>
      <c r="E11" s="162">
        <v>1</v>
      </c>
      <c r="F11" s="162">
        <v>0</v>
      </c>
      <c r="G11" s="162">
        <v>0</v>
      </c>
      <c r="H11" s="162">
        <v>0</v>
      </c>
      <c r="I11" s="162"/>
      <c r="J11" s="162">
        <v>69</v>
      </c>
      <c r="K11" s="162">
        <v>56</v>
      </c>
      <c r="L11" s="162">
        <v>13</v>
      </c>
      <c r="M11" s="162"/>
    </row>
    <row r="12" spans="1:13" ht="24.95" customHeight="1" x14ac:dyDescent="0.25">
      <c r="A12" s="202" t="s">
        <v>106</v>
      </c>
      <c r="B12" s="79">
        <v>40</v>
      </c>
      <c r="C12" s="79">
        <v>37</v>
      </c>
      <c r="D12" s="79">
        <v>2</v>
      </c>
      <c r="E12" s="79">
        <v>1</v>
      </c>
      <c r="F12" s="79">
        <v>0</v>
      </c>
      <c r="G12" s="79">
        <v>0</v>
      </c>
      <c r="H12" s="79">
        <v>0</v>
      </c>
      <c r="I12" s="79"/>
      <c r="J12" s="79">
        <v>73</v>
      </c>
      <c r="K12" s="79">
        <v>58</v>
      </c>
      <c r="L12" s="79">
        <v>15</v>
      </c>
      <c r="M12" s="79"/>
    </row>
    <row r="13" spans="1:13" ht="24.95" customHeight="1" x14ac:dyDescent="0.25">
      <c r="A13" s="202" t="s">
        <v>107</v>
      </c>
      <c r="B13" s="7">
        <v>42</v>
      </c>
      <c r="C13" s="7">
        <v>39</v>
      </c>
      <c r="D13" s="7">
        <v>3</v>
      </c>
      <c r="E13" s="7"/>
      <c r="F13" s="7">
        <v>0</v>
      </c>
      <c r="G13" s="7">
        <v>0</v>
      </c>
      <c r="H13" s="7">
        <v>0</v>
      </c>
      <c r="I13" s="7"/>
      <c r="J13" s="7">
        <v>76</v>
      </c>
      <c r="K13" s="7">
        <v>66</v>
      </c>
      <c r="L13" s="7">
        <v>10</v>
      </c>
      <c r="M13" s="7"/>
    </row>
    <row r="14" spans="1:13" ht="24.75" customHeight="1" x14ac:dyDescent="0.25">
      <c r="A14" s="202" t="s">
        <v>108</v>
      </c>
      <c r="B14" s="7">
        <v>42</v>
      </c>
      <c r="C14" s="7">
        <v>42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/>
      <c r="J14" s="7">
        <v>74</v>
      </c>
      <c r="K14" s="7">
        <v>74</v>
      </c>
      <c r="L14" s="7">
        <v>0</v>
      </c>
      <c r="M14" s="7"/>
    </row>
    <row r="15" spans="1:13" ht="24.75" customHeight="1" x14ac:dyDescent="0.25">
      <c r="A15" s="202" t="s">
        <v>135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5">
    <mergeCell ref="A2:A3"/>
    <mergeCell ref="B2:E2"/>
    <mergeCell ref="F2:I2"/>
    <mergeCell ref="J2:M2"/>
    <mergeCell ref="B1:M1"/>
  </mergeCells>
  <hyperlinks>
    <hyperlink ref="A1" location="Menü!A1" display="Tablo 10:" xr:uid="{00000000-0004-0000-0A00-000000000000}"/>
  </hyperlink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7"/>
  <sheetViews>
    <sheetView workbookViewId="0">
      <selection activeCell="G15" sqref="G15"/>
    </sheetView>
  </sheetViews>
  <sheetFormatPr defaultRowHeight="12.75" x14ac:dyDescent="0.2"/>
  <cols>
    <col min="1" max="1" width="15.42578125" style="11" customWidth="1"/>
    <col min="2" max="12" width="9.7109375" style="94" customWidth="1"/>
    <col min="13" max="13" width="9.7109375" style="11" customWidth="1"/>
    <col min="14" max="16384" width="9.140625" style="11"/>
  </cols>
  <sheetData>
    <row r="1" spans="1:13" ht="30" customHeight="1" thickTop="1" x14ac:dyDescent="0.2">
      <c r="A1" s="73" t="s">
        <v>194</v>
      </c>
      <c r="B1" s="455" t="s">
        <v>120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</row>
    <row r="2" spans="1:13" ht="20.100000000000001" customHeight="1" x14ac:dyDescent="0.2">
      <c r="A2" s="32"/>
      <c r="B2" s="456" t="s">
        <v>38</v>
      </c>
      <c r="C2" s="456"/>
      <c r="D2" s="456"/>
      <c r="E2" s="456"/>
      <c r="F2" s="456" t="s">
        <v>39</v>
      </c>
      <c r="G2" s="456"/>
      <c r="H2" s="456"/>
      <c r="I2" s="456"/>
      <c r="J2" s="456" t="s">
        <v>40</v>
      </c>
      <c r="K2" s="456"/>
      <c r="L2" s="456"/>
      <c r="M2" s="456"/>
    </row>
    <row r="3" spans="1:13" ht="37.5" customHeight="1" x14ac:dyDescent="0.2">
      <c r="A3" s="434" t="s">
        <v>76</v>
      </c>
      <c r="B3" s="434" t="s">
        <v>35</v>
      </c>
      <c r="C3" s="434" t="s">
        <v>36</v>
      </c>
      <c r="D3" s="434" t="s">
        <v>37</v>
      </c>
      <c r="E3" s="434" t="s">
        <v>12</v>
      </c>
      <c r="F3" s="434" t="s">
        <v>35</v>
      </c>
      <c r="G3" s="434" t="s">
        <v>36</v>
      </c>
      <c r="H3" s="434" t="s">
        <v>37</v>
      </c>
      <c r="I3" s="434" t="s">
        <v>12</v>
      </c>
      <c r="J3" s="434" t="s">
        <v>35</v>
      </c>
      <c r="K3" s="434" t="s">
        <v>36</v>
      </c>
      <c r="L3" s="434" t="s">
        <v>37</v>
      </c>
      <c r="M3" s="434" t="s">
        <v>12</v>
      </c>
    </row>
    <row r="4" spans="1:13" ht="21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13" ht="24.95" customHeight="1" x14ac:dyDescent="0.25">
      <c r="A5" s="13">
        <v>2009</v>
      </c>
      <c r="B5" s="165">
        <v>2</v>
      </c>
      <c r="C5" s="165">
        <v>2</v>
      </c>
      <c r="D5" s="165">
        <v>0</v>
      </c>
      <c r="E5" s="165"/>
      <c r="F5" s="120">
        <v>1</v>
      </c>
      <c r="G5" s="120">
        <v>1</v>
      </c>
      <c r="H5" s="120">
        <v>0</v>
      </c>
      <c r="I5" s="119"/>
      <c r="J5" s="120">
        <v>90</v>
      </c>
      <c r="K5" s="120">
        <v>83</v>
      </c>
      <c r="L5" s="120">
        <v>7</v>
      </c>
      <c r="M5" s="12"/>
    </row>
    <row r="6" spans="1:13" ht="24.95" customHeight="1" x14ac:dyDescent="0.25">
      <c r="A6" s="30">
        <v>2010</v>
      </c>
      <c r="B6" s="166">
        <v>2</v>
      </c>
      <c r="C6" s="166">
        <v>3</v>
      </c>
      <c r="D6" s="166">
        <v>1</v>
      </c>
      <c r="E6" s="166"/>
      <c r="F6" s="120">
        <v>1</v>
      </c>
      <c r="G6" s="120">
        <v>1</v>
      </c>
      <c r="H6" s="120">
        <v>0</v>
      </c>
      <c r="I6" s="168"/>
      <c r="J6" s="167">
        <v>90</v>
      </c>
      <c r="K6" s="167">
        <v>87</v>
      </c>
      <c r="L6" s="167">
        <v>3</v>
      </c>
      <c r="M6" s="35"/>
    </row>
    <row r="7" spans="1:13" ht="24.95" customHeight="1" x14ac:dyDescent="0.25">
      <c r="A7" s="13">
        <v>2011</v>
      </c>
      <c r="B7" s="165">
        <v>3</v>
      </c>
      <c r="C7" s="165">
        <v>3</v>
      </c>
      <c r="D7" s="165">
        <v>0</v>
      </c>
      <c r="E7" s="165"/>
      <c r="F7" s="120">
        <v>1</v>
      </c>
      <c r="G7" s="120">
        <v>1</v>
      </c>
      <c r="H7" s="120">
        <v>0</v>
      </c>
      <c r="I7" s="119"/>
      <c r="J7" s="120">
        <v>95</v>
      </c>
      <c r="K7" s="120">
        <v>90</v>
      </c>
      <c r="L7" s="120">
        <v>5</v>
      </c>
      <c r="M7" s="12"/>
    </row>
    <row r="8" spans="1:13" ht="24.95" customHeight="1" x14ac:dyDescent="0.25">
      <c r="A8" s="30">
        <v>2012</v>
      </c>
      <c r="B8" s="166">
        <v>3</v>
      </c>
      <c r="C8" s="166">
        <v>2</v>
      </c>
      <c r="D8" s="166">
        <v>0</v>
      </c>
      <c r="E8" s="166"/>
      <c r="F8" s="120">
        <v>1</v>
      </c>
      <c r="G8" s="120">
        <v>1</v>
      </c>
      <c r="H8" s="120">
        <v>0</v>
      </c>
      <c r="I8" s="168"/>
      <c r="J8" s="167">
        <v>95</v>
      </c>
      <c r="K8" s="167">
        <v>82</v>
      </c>
      <c r="L8" s="167">
        <v>13</v>
      </c>
      <c r="M8" s="35"/>
    </row>
    <row r="9" spans="1:13" ht="24.95" customHeight="1" x14ac:dyDescent="0.25">
      <c r="A9" s="13">
        <v>2013</v>
      </c>
      <c r="B9" s="165">
        <v>2</v>
      </c>
      <c r="C9" s="165">
        <v>2</v>
      </c>
      <c r="D9" s="165">
        <v>0</v>
      </c>
      <c r="E9" s="165"/>
      <c r="F9" s="120">
        <v>1</v>
      </c>
      <c r="G9" s="120">
        <v>1</v>
      </c>
      <c r="H9" s="120">
        <v>0</v>
      </c>
      <c r="I9" s="119"/>
      <c r="J9" s="167">
        <v>70</v>
      </c>
      <c r="K9" s="120">
        <v>64</v>
      </c>
      <c r="L9" s="120">
        <v>6</v>
      </c>
      <c r="M9" s="12"/>
    </row>
    <row r="10" spans="1:13" ht="24.95" customHeight="1" x14ac:dyDescent="0.2">
      <c r="A10" s="30">
        <v>2014</v>
      </c>
      <c r="B10" s="165">
        <v>2</v>
      </c>
      <c r="C10" s="165">
        <v>2</v>
      </c>
      <c r="D10" s="165">
        <v>0</v>
      </c>
      <c r="E10" s="165"/>
      <c r="F10" s="120">
        <v>1</v>
      </c>
      <c r="G10" s="120">
        <v>1</v>
      </c>
      <c r="H10" s="120">
        <v>0</v>
      </c>
      <c r="I10" s="120"/>
      <c r="J10" s="120">
        <v>50</v>
      </c>
      <c r="K10" s="120">
        <v>45</v>
      </c>
      <c r="L10" s="120">
        <v>5</v>
      </c>
      <c r="M10" s="169"/>
    </row>
    <row r="11" spans="1:13" ht="24.95" customHeight="1" x14ac:dyDescent="0.2">
      <c r="A11" s="13">
        <v>2015</v>
      </c>
      <c r="B11" s="166">
        <v>3</v>
      </c>
      <c r="C11" s="166">
        <v>2</v>
      </c>
      <c r="D11" s="166">
        <v>1</v>
      </c>
      <c r="E11" s="166"/>
      <c r="F11" s="120">
        <v>1</v>
      </c>
      <c r="G11" s="120">
        <v>1</v>
      </c>
      <c r="H11" s="120">
        <v>0</v>
      </c>
      <c r="I11" s="167"/>
      <c r="J11" s="167">
        <v>50</v>
      </c>
      <c r="K11" s="167">
        <v>42</v>
      </c>
      <c r="L11" s="167">
        <v>8</v>
      </c>
      <c r="M11" s="170"/>
    </row>
    <row r="12" spans="1:13" ht="24.95" customHeight="1" x14ac:dyDescent="0.2">
      <c r="A12" s="30">
        <v>2016</v>
      </c>
      <c r="B12" s="165">
        <v>4</v>
      </c>
      <c r="C12" s="165">
        <v>4</v>
      </c>
      <c r="D12" s="165">
        <v>0</v>
      </c>
      <c r="E12" s="165"/>
      <c r="F12" s="120">
        <v>1</v>
      </c>
      <c r="G12" s="120">
        <v>1</v>
      </c>
      <c r="H12" s="120">
        <v>0</v>
      </c>
      <c r="I12" s="120"/>
      <c r="J12" s="120">
        <v>33</v>
      </c>
      <c r="K12" s="120">
        <v>30</v>
      </c>
      <c r="L12" s="120">
        <v>3</v>
      </c>
      <c r="M12" s="169"/>
    </row>
    <row r="13" spans="1:13" ht="24.95" customHeight="1" x14ac:dyDescent="0.2">
      <c r="A13" s="13">
        <v>2017</v>
      </c>
      <c r="B13" s="166">
        <v>4</v>
      </c>
      <c r="C13" s="166">
        <v>4</v>
      </c>
      <c r="D13" s="166">
        <v>0</v>
      </c>
      <c r="E13" s="166"/>
      <c r="F13" s="167">
        <v>1</v>
      </c>
      <c r="G13" s="167">
        <v>1</v>
      </c>
      <c r="H13" s="167">
        <v>0</v>
      </c>
      <c r="I13" s="167"/>
      <c r="J13" s="167">
        <v>33</v>
      </c>
      <c r="K13" s="167">
        <v>30</v>
      </c>
      <c r="L13" s="167">
        <v>3</v>
      </c>
      <c r="M13" s="170"/>
    </row>
    <row r="14" spans="1:13" ht="24.95" customHeight="1" x14ac:dyDescent="0.2">
      <c r="A14" s="54">
        <v>2018</v>
      </c>
      <c r="B14" s="165">
        <v>5</v>
      </c>
      <c r="C14" s="165">
        <v>4</v>
      </c>
      <c r="D14" s="165">
        <v>1</v>
      </c>
      <c r="E14" s="165"/>
      <c r="F14" s="171">
        <v>2</v>
      </c>
      <c r="G14" s="171">
        <v>1</v>
      </c>
      <c r="H14" s="171">
        <v>1</v>
      </c>
      <c r="I14" s="171"/>
      <c r="J14" s="171">
        <v>35</v>
      </c>
      <c r="K14" s="171">
        <v>31</v>
      </c>
      <c r="L14" s="171">
        <v>4</v>
      </c>
      <c r="M14" s="172"/>
    </row>
    <row r="15" spans="1:13" ht="24.95" customHeight="1" x14ac:dyDescent="0.2">
      <c r="A15" s="56">
        <v>2019</v>
      </c>
      <c r="B15" s="34">
        <v>5</v>
      </c>
      <c r="C15" s="34">
        <v>4</v>
      </c>
      <c r="D15" s="34">
        <v>1</v>
      </c>
      <c r="E15" s="34"/>
      <c r="F15" s="180">
        <v>2</v>
      </c>
      <c r="G15" s="180">
        <v>1</v>
      </c>
      <c r="H15" s="180">
        <v>1</v>
      </c>
      <c r="I15" s="180"/>
      <c r="J15" s="180">
        <v>35</v>
      </c>
      <c r="K15" s="180">
        <v>31</v>
      </c>
      <c r="L15" s="180">
        <v>4</v>
      </c>
      <c r="M15" s="35"/>
    </row>
    <row r="16" spans="1:13" ht="34.5" customHeight="1" x14ac:dyDescent="0.2">
      <c r="A16" s="54">
        <v>2020</v>
      </c>
      <c r="B16" s="31">
        <v>3</v>
      </c>
      <c r="C16" s="31">
        <v>2</v>
      </c>
      <c r="D16" s="31">
        <v>1</v>
      </c>
      <c r="E16" s="31"/>
      <c r="F16" s="181">
        <v>2</v>
      </c>
      <c r="G16" s="181">
        <v>1</v>
      </c>
      <c r="H16" s="181">
        <v>1</v>
      </c>
      <c r="I16" s="181"/>
      <c r="J16" s="181">
        <v>33</v>
      </c>
      <c r="K16" s="181">
        <v>29</v>
      </c>
      <c r="L16" s="181">
        <v>4</v>
      </c>
      <c r="M16" s="44"/>
    </row>
    <row r="17" spans="1:13" ht="27" customHeight="1" x14ac:dyDescent="0.2">
      <c r="A17" s="200">
        <v>2021</v>
      </c>
      <c r="B17" s="31"/>
      <c r="C17" s="31"/>
      <c r="D17" s="31"/>
      <c r="E17" s="31"/>
      <c r="F17" s="181"/>
      <c r="G17" s="181"/>
      <c r="H17" s="181"/>
      <c r="I17" s="181"/>
      <c r="J17" s="181"/>
      <c r="K17" s="181"/>
      <c r="L17" s="181"/>
      <c r="M17" s="44"/>
    </row>
  </sheetData>
  <mergeCells count="17">
    <mergeCell ref="M3:M4"/>
    <mergeCell ref="A3:A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B2:E2"/>
    <mergeCell ref="F2:I2"/>
    <mergeCell ref="J2:M2"/>
    <mergeCell ref="J3:J4"/>
    <mergeCell ref="K3:K4"/>
    <mergeCell ref="L3:L4"/>
  </mergeCells>
  <hyperlinks>
    <hyperlink ref="A1" location="Menü!A1" display="Tablo 11a:" xr:uid="{00000000-0004-0000-0B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topLeftCell="A7" workbookViewId="0">
      <selection activeCell="I9" sqref="I9"/>
    </sheetView>
  </sheetViews>
  <sheetFormatPr defaultRowHeight="12.75" x14ac:dyDescent="0.2"/>
  <cols>
    <col min="1" max="1" width="16.5703125" style="11" customWidth="1"/>
    <col min="2" max="2" width="12.140625" style="11" customWidth="1"/>
    <col min="3" max="3" width="11.7109375" style="11" customWidth="1"/>
    <col min="4" max="5" width="10.7109375" style="11" customWidth="1"/>
    <col min="6" max="7" width="10.7109375" style="94" customWidth="1"/>
    <col min="8" max="16384" width="9.140625" style="11"/>
  </cols>
  <sheetData>
    <row r="1" spans="1:7" ht="30" customHeight="1" thickTop="1" x14ac:dyDescent="0.2">
      <c r="A1" s="73" t="s">
        <v>193</v>
      </c>
      <c r="B1" s="455" t="s">
        <v>122</v>
      </c>
      <c r="C1" s="455"/>
      <c r="D1" s="455"/>
      <c r="E1" s="455"/>
      <c r="F1" s="455"/>
      <c r="G1" s="455"/>
    </row>
    <row r="2" spans="1:7" ht="37.5" customHeight="1" x14ac:dyDescent="0.2">
      <c r="A2" s="434" t="s">
        <v>76</v>
      </c>
      <c r="B2" s="458" t="s">
        <v>46</v>
      </c>
      <c r="C2" s="458" t="s">
        <v>41</v>
      </c>
      <c r="D2" s="458" t="s">
        <v>42</v>
      </c>
      <c r="E2" s="457" t="s">
        <v>43</v>
      </c>
      <c r="F2" s="457"/>
      <c r="G2" s="457"/>
    </row>
    <row r="3" spans="1:7" ht="21" customHeight="1" x14ac:dyDescent="0.2">
      <c r="A3" s="434"/>
      <c r="B3" s="458"/>
      <c r="C3" s="458"/>
      <c r="D3" s="458"/>
      <c r="E3" s="33" t="s">
        <v>44</v>
      </c>
      <c r="F3" s="214" t="s">
        <v>121</v>
      </c>
      <c r="G3" s="214" t="s">
        <v>45</v>
      </c>
    </row>
    <row r="4" spans="1:7" ht="24.95" customHeight="1" x14ac:dyDescent="0.2">
      <c r="A4" s="191" t="s">
        <v>15</v>
      </c>
      <c r="B4" s="173">
        <v>28</v>
      </c>
      <c r="C4" s="173">
        <v>15</v>
      </c>
      <c r="D4" s="173">
        <v>66</v>
      </c>
      <c r="E4" s="173">
        <v>17</v>
      </c>
      <c r="F4" s="174">
        <v>0</v>
      </c>
      <c r="G4" s="174">
        <v>0</v>
      </c>
    </row>
    <row r="5" spans="1:7" ht="24.95" customHeight="1" x14ac:dyDescent="0.2">
      <c r="A5" s="190" t="s">
        <v>17</v>
      </c>
      <c r="B5" s="175">
        <v>26</v>
      </c>
      <c r="C5" s="175">
        <v>15</v>
      </c>
      <c r="D5" s="175">
        <v>66</v>
      </c>
      <c r="E5" s="175">
        <v>14</v>
      </c>
      <c r="F5" s="174">
        <v>0</v>
      </c>
      <c r="G5" s="174">
        <v>0</v>
      </c>
    </row>
    <row r="6" spans="1:7" ht="24.95" customHeight="1" x14ac:dyDescent="0.2">
      <c r="A6" s="191" t="s">
        <v>18</v>
      </c>
      <c r="B6" s="173">
        <v>21</v>
      </c>
      <c r="C6" s="173">
        <v>15</v>
      </c>
      <c r="D6" s="173">
        <v>66</v>
      </c>
      <c r="E6" s="173">
        <v>14</v>
      </c>
      <c r="F6" s="174">
        <v>0</v>
      </c>
      <c r="G6" s="174">
        <v>0</v>
      </c>
    </row>
    <row r="7" spans="1:7" ht="24.95" customHeight="1" x14ac:dyDescent="0.2">
      <c r="A7" s="190" t="s">
        <v>19</v>
      </c>
      <c r="B7" s="175">
        <v>19</v>
      </c>
      <c r="C7" s="173">
        <v>15</v>
      </c>
      <c r="D7" s="175">
        <v>65</v>
      </c>
      <c r="E7" s="175">
        <v>12</v>
      </c>
      <c r="F7" s="174">
        <v>0</v>
      </c>
      <c r="G7" s="174">
        <v>0</v>
      </c>
    </row>
    <row r="8" spans="1:7" ht="24.95" customHeight="1" x14ac:dyDescent="0.2">
      <c r="A8" s="191" t="s">
        <v>20</v>
      </c>
      <c r="B8" s="173">
        <v>24</v>
      </c>
      <c r="C8" s="173">
        <v>15</v>
      </c>
      <c r="D8" s="173">
        <v>64</v>
      </c>
      <c r="E8" s="173">
        <v>13</v>
      </c>
      <c r="F8" s="174">
        <v>0</v>
      </c>
      <c r="G8" s="174">
        <v>0</v>
      </c>
    </row>
    <row r="9" spans="1:7" ht="24.95" customHeight="1" x14ac:dyDescent="0.2">
      <c r="A9" s="190" t="s">
        <v>47</v>
      </c>
      <c r="B9" s="175">
        <v>22</v>
      </c>
      <c r="C9" s="175">
        <v>15</v>
      </c>
      <c r="D9" s="175">
        <v>64</v>
      </c>
      <c r="E9" s="175">
        <v>15</v>
      </c>
      <c r="F9" s="176">
        <v>0</v>
      </c>
      <c r="G9" s="176">
        <v>0</v>
      </c>
    </row>
    <row r="10" spans="1:7" ht="24.95" customHeight="1" x14ac:dyDescent="0.2">
      <c r="A10" s="191" t="s">
        <v>104</v>
      </c>
      <c r="B10" s="173">
        <v>20</v>
      </c>
      <c r="C10" s="173">
        <v>14</v>
      </c>
      <c r="D10" s="173">
        <v>63</v>
      </c>
      <c r="E10" s="173">
        <v>131</v>
      </c>
      <c r="F10" s="174">
        <v>0</v>
      </c>
      <c r="G10" s="174">
        <v>0</v>
      </c>
    </row>
    <row r="11" spans="1:7" ht="24.95" customHeight="1" x14ac:dyDescent="0.2">
      <c r="A11" s="190" t="s">
        <v>105</v>
      </c>
      <c r="B11" s="175">
        <v>12</v>
      </c>
      <c r="C11" s="175">
        <v>14</v>
      </c>
      <c r="D11" s="175">
        <v>63</v>
      </c>
      <c r="E11" s="175">
        <v>45</v>
      </c>
      <c r="F11" s="176">
        <v>0</v>
      </c>
      <c r="G11" s="176">
        <v>0</v>
      </c>
    </row>
    <row r="12" spans="1:7" ht="24.95" customHeight="1" x14ac:dyDescent="0.2">
      <c r="A12" s="191" t="s">
        <v>106</v>
      </c>
      <c r="B12" s="173">
        <v>18</v>
      </c>
      <c r="C12" s="173">
        <v>14</v>
      </c>
      <c r="D12" s="173">
        <v>61</v>
      </c>
      <c r="E12" s="173">
        <v>67</v>
      </c>
      <c r="F12" s="174">
        <v>0</v>
      </c>
      <c r="G12" s="174">
        <v>18</v>
      </c>
    </row>
    <row r="13" spans="1:7" ht="27" customHeight="1" x14ac:dyDescent="0.3">
      <c r="A13" s="190" t="s">
        <v>107</v>
      </c>
      <c r="B13" s="173">
        <v>14</v>
      </c>
      <c r="C13" s="173">
        <v>12</v>
      </c>
      <c r="D13" s="173">
        <v>56</v>
      </c>
      <c r="E13" s="173">
        <v>85</v>
      </c>
      <c r="F13" s="217">
        <v>0</v>
      </c>
      <c r="G13" s="217">
        <v>22</v>
      </c>
    </row>
    <row r="14" spans="1:7" ht="23.25" customHeight="1" x14ac:dyDescent="0.3">
      <c r="A14" s="202" t="s">
        <v>108</v>
      </c>
      <c r="B14" s="173">
        <v>2</v>
      </c>
      <c r="C14" s="173">
        <v>11</v>
      </c>
      <c r="D14" s="173">
        <v>50</v>
      </c>
      <c r="E14" s="173">
        <v>90</v>
      </c>
      <c r="F14" s="217">
        <v>0</v>
      </c>
      <c r="G14" s="217">
        <v>22</v>
      </c>
    </row>
    <row r="15" spans="1:7" ht="24.75" customHeight="1" x14ac:dyDescent="0.2">
      <c r="A15" s="202" t="s">
        <v>135</v>
      </c>
      <c r="B15" s="31"/>
      <c r="C15" s="31"/>
      <c r="D15" s="31"/>
      <c r="E15" s="31"/>
      <c r="F15" s="216"/>
      <c r="G15" s="216"/>
    </row>
  </sheetData>
  <mergeCells count="6">
    <mergeCell ref="E2:G2"/>
    <mergeCell ref="B1:G1"/>
    <mergeCell ref="A2:A3"/>
    <mergeCell ref="B2:B3"/>
    <mergeCell ref="C2:C3"/>
    <mergeCell ref="D2:D3"/>
  </mergeCells>
  <hyperlinks>
    <hyperlink ref="A1" location="Menü!A1" display="Tablo 11b:" xr:uid="{00000000-0004-0000-0C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5"/>
  <sheetViews>
    <sheetView workbookViewId="0">
      <selection activeCell="B1" sqref="B1:P1"/>
    </sheetView>
  </sheetViews>
  <sheetFormatPr defaultRowHeight="12.75" x14ac:dyDescent="0.2"/>
  <cols>
    <col min="1" max="1" width="29.7109375" style="36" customWidth="1"/>
    <col min="2" max="16" width="6.42578125" style="36" customWidth="1"/>
    <col min="17" max="16384" width="9.140625" style="36"/>
  </cols>
  <sheetData>
    <row r="1" spans="1:16" ht="36" customHeight="1" thickTop="1" x14ac:dyDescent="0.2">
      <c r="A1" s="73" t="s">
        <v>192</v>
      </c>
      <c r="B1" s="450" t="s">
        <v>343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</row>
    <row r="2" spans="1:16" ht="20.100000000000001" customHeight="1" x14ac:dyDescent="0.2">
      <c r="A2" s="434" t="s">
        <v>76</v>
      </c>
      <c r="B2" s="434" t="s">
        <v>49</v>
      </c>
      <c r="C2" s="434"/>
      <c r="D2" s="434"/>
      <c r="E2" s="434" t="s">
        <v>50</v>
      </c>
      <c r="F2" s="434"/>
      <c r="G2" s="434"/>
      <c r="H2" s="434" t="s">
        <v>51</v>
      </c>
      <c r="I2" s="434"/>
      <c r="J2" s="434"/>
      <c r="K2" s="434" t="s">
        <v>52</v>
      </c>
      <c r="L2" s="434"/>
      <c r="M2" s="434"/>
      <c r="N2" s="459" t="s">
        <v>12</v>
      </c>
      <c r="O2" s="459"/>
      <c r="P2" s="459"/>
    </row>
    <row r="3" spans="1:16" ht="20.100000000000001" customHeight="1" x14ac:dyDescent="0.2">
      <c r="A3" s="434"/>
      <c r="B3" s="60" t="s">
        <v>48</v>
      </c>
      <c r="C3" s="60" t="s">
        <v>32</v>
      </c>
      <c r="D3" s="60" t="s">
        <v>33</v>
      </c>
      <c r="E3" s="60" t="s">
        <v>48</v>
      </c>
      <c r="F3" s="60" t="s">
        <v>32</v>
      </c>
      <c r="G3" s="60" t="s">
        <v>33</v>
      </c>
      <c r="H3" s="60" t="s">
        <v>48</v>
      </c>
      <c r="I3" s="60" t="s">
        <v>32</v>
      </c>
      <c r="J3" s="60" t="s">
        <v>33</v>
      </c>
      <c r="K3" s="60" t="s">
        <v>48</v>
      </c>
      <c r="L3" s="60" t="s">
        <v>32</v>
      </c>
      <c r="M3" s="60" t="s">
        <v>33</v>
      </c>
      <c r="N3" s="60" t="s">
        <v>48</v>
      </c>
      <c r="O3" s="60" t="s">
        <v>32</v>
      </c>
      <c r="P3" s="60" t="s">
        <v>33</v>
      </c>
    </row>
    <row r="4" spans="1:16" ht="24.95" customHeight="1" x14ac:dyDescent="0.2">
      <c r="A4" s="178" t="s">
        <v>317</v>
      </c>
      <c r="B4" s="72">
        <v>68</v>
      </c>
      <c r="C4" s="72">
        <v>48</v>
      </c>
      <c r="D4" s="72">
        <v>20</v>
      </c>
      <c r="E4" s="163">
        <v>209</v>
      </c>
      <c r="F4" s="163">
        <v>201</v>
      </c>
      <c r="G4" s="163">
        <v>8</v>
      </c>
      <c r="H4" s="163">
        <v>558</v>
      </c>
      <c r="I4" s="163">
        <v>542</v>
      </c>
      <c r="J4" s="163">
        <v>16</v>
      </c>
      <c r="K4" s="163">
        <v>30</v>
      </c>
      <c r="L4" s="163">
        <v>30</v>
      </c>
      <c r="M4" s="163">
        <v>0</v>
      </c>
      <c r="N4" s="163">
        <f>SUM(B4,E4,H4,K4)</f>
        <v>865</v>
      </c>
      <c r="O4" s="163">
        <f>SUM(C4,F4,I4,L4)</f>
        <v>821</v>
      </c>
      <c r="P4" s="163">
        <f>SUM(D4,G4,J4,M4)</f>
        <v>44</v>
      </c>
    </row>
    <row r="5" spans="1:16" ht="24.95" customHeight="1" x14ac:dyDescent="0.2">
      <c r="A5" s="178" t="s">
        <v>319</v>
      </c>
      <c r="B5" s="162">
        <v>68</v>
      </c>
      <c r="C5" s="162">
        <v>50</v>
      </c>
      <c r="D5" s="162">
        <v>18</v>
      </c>
      <c r="E5" s="162">
        <v>206</v>
      </c>
      <c r="F5" s="162">
        <v>197</v>
      </c>
      <c r="G5" s="162">
        <v>9</v>
      </c>
      <c r="H5" s="162">
        <v>558</v>
      </c>
      <c r="I5" s="162">
        <v>538</v>
      </c>
      <c r="J5" s="162">
        <v>20</v>
      </c>
      <c r="K5" s="162">
        <v>30</v>
      </c>
      <c r="L5" s="162">
        <v>29</v>
      </c>
      <c r="M5" s="162">
        <v>1</v>
      </c>
      <c r="N5" s="162">
        <f>SUM(B5,E5,H5,K5)</f>
        <v>862</v>
      </c>
      <c r="O5" s="163">
        <f t="shared" ref="O5:P12" si="0">SUM(C5,F5,I5,L5)</f>
        <v>814</v>
      </c>
      <c r="P5" s="163">
        <f t="shared" si="0"/>
        <v>48</v>
      </c>
    </row>
    <row r="6" spans="1:16" ht="24.95" customHeight="1" x14ac:dyDescent="0.2">
      <c r="A6" s="178" t="s">
        <v>318</v>
      </c>
      <c r="B6" s="72">
        <v>69</v>
      </c>
      <c r="C6" s="72">
        <v>54</v>
      </c>
      <c r="D6" s="72">
        <v>15</v>
      </c>
      <c r="E6" s="163">
        <v>210</v>
      </c>
      <c r="F6" s="163">
        <v>200</v>
      </c>
      <c r="G6" s="163">
        <v>10</v>
      </c>
      <c r="H6" s="163">
        <v>672</v>
      </c>
      <c r="I6" s="163">
        <v>658</v>
      </c>
      <c r="J6" s="163">
        <v>14</v>
      </c>
      <c r="K6" s="163">
        <v>35</v>
      </c>
      <c r="L6" s="163">
        <v>30</v>
      </c>
      <c r="M6" s="163">
        <v>5</v>
      </c>
      <c r="N6" s="163">
        <f>SUM(B6,E6,H6,K6)</f>
        <v>986</v>
      </c>
      <c r="O6" s="163">
        <f t="shared" si="0"/>
        <v>942</v>
      </c>
      <c r="P6" s="163">
        <f t="shared" si="0"/>
        <v>44</v>
      </c>
    </row>
    <row r="7" spans="1:16" ht="24.95" customHeight="1" x14ac:dyDescent="0.2">
      <c r="A7" s="178" t="s">
        <v>311</v>
      </c>
      <c r="B7" s="162">
        <v>69</v>
      </c>
      <c r="C7" s="162">
        <v>45</v>
      </c>
      <c r="D7" s="162">
        <v>19</v>
      </c>
      <c r="E7" s="162">
        <v>242</v>
      </c>
      <c r="F7" s="162">
        <v>235</v>
      </c>
      <c r="G7" s="162">
        <v>7</v>
      </c>
      <c r="H7" s="162">
        <v>674</v>
      </c>
      <c r="I7" s="162">
        <v>654</v>
      </c>
      <c r="J7" s="162">
        <v>20</v>
      </c>
      <c r="K7" s="162">
        <v>35</v>
      </c>
      <c r="L7" s="162">
        <v>28</v>
      </c>
      <c r="M7" s="162">
        <v>7</v>
      </c>
      <c r="N7" s="162">
        <f t="shared" ref="N7:N12" si="1">SUM(B7,E7,H7,K7,)</f>
        <v>1020</v>
      </c>
      <c r="O7" s="163">
        <f t="shared" si="0"/>
        <v>962</v>
      </c>
      <c r="P7" s="163">
        <f t="shared" si="0"/>
        <v>53</v>
      </c>
    </row>
    <row r="8" spans="1:16" ht="24.95" customHeight="1" x14ac:dyDescent="0.2">
      <c r="A8" s="178" t="s">
        <v>312</v>
      </c>
      <c r="B8" s="72">
        <v>57</v>
      </c>
      <c r="C8" s="72">
        <v>43</v>
      </c>
      <c r="D8" s="72">
        <v>14</v>
      </c>
      <c r="E8" s="163">
        <v>284</v>
      </c>
      <c r="F8" s="163">
        <v>274</v>
      </c>
      <c r="G8" s="163">
        <v>10</v>
      </c>
      <c r="H8" s="163">
        <v>691</v>
      </c>
      <c r="I8" s="163">
        <v>669</v>
      </c>
      <c r="J8" s="163">
        <v>22</v>
      </c>
      <c r="K8" s="163">
        <v>40</v>
      </c>
      <c r="L8" s="163">
        <v>38</v>
      </c>
      <c r="M8" s="163">
        <v>2</v>
      </c>
      <c r="N8" s="162">
        <f t="shared" si="1"/>
        <v>1072</v>
      </c>
      <c r="O8" s="163">
        <f t="shared" si="0"/>
        <v>1024</v>
      </c>
      <c r="P8" s="163">
        <f t="shared" si="0"/>
        <v>48</v>
      </c>
    </row>
    <row r="9" spans="1:16" ht="24.95" customHeight="1" x14ac:dyDescent="0.2">
      <c r="A9" s="178" t="s">
        <v>313</v>
      </c>
      <c r="B9" s="162">
        <v>84</v>
      </c>
      <c r="C9" s="162">
        <v>77</v>
      </c>
      <c r="D9" s="162">
        <v>7</v>
      </c>
      <c r="E9" s="162">
        <v>296</v>
      </c>
      <c r="F9" s="162">
        <v>281</v>
      </c>
      <c r="G9" s="162">
        <v>12</v>
      </c>
      <c r="H9" s="162">
        <v>712</v>
      </c>
      <c r="I9" s="162">
        <v>694</v>
      </c>
      <c r="J9" s="162">
        <v>18</v>
      </c>
      <c r="K9" s="162">
        <v>40</v>
      </c>
      <c r="L9" s="162">
        <v>39</v>
      </c>
      <c r="M9" s="162">
        <v>1</v>
      </c>
      <c r="N9" s="162">
        <f t="shared" si="1"/>
        <v>1132</v>
      </c>
      <c r="O9" s="163">
        <f t="shared" si="0"/>
        <v>1091</v>
      </c>
      <c r="P9" s="163">
        <f t="shared" si="0"/>
        <v>38</v>
      </c>
    </row>
    <row r="10" spans="1:16" ht="24.95" customHeight="1" x14ac:dyDescent="0.2">
      <c r="A10" s="178" t="s">
        <v>314</v>
      </c>
      <c r="B10" s="72">
        <v>78</v>
      </c>
      <c r="C10" s="72">
        <v>68</v>
      </c>
      <c r="D10" s="72">
        <v>10</v>
      </c>
      <c r="E10" s="163">
        <v>278</v>
      </c>
      <c r="F10" s="163">
        <v>276</v>
      </c>
      <c r="G10" s="163">
        <v>2</v>
      </c>
      <c r="H10" s="163">
        <v>756</v>
      </c>
      <c r="I10" s="163">
        <v>742</v>
      </c>
      <c r="J10" s="163">
        <v>14</v>
      </c>
      <c r="K10" s="163">
        <v>42</v>
      </c>
      <c r="L10" s="163">
        <v>39</v>
      </c>
      <c r="M10" s="163">
        <v>3</v>
      </c>
      <c r="N10" s="162">
        <f t="shared" si="1"/>
        <v>1154</v>
      </c>
      <c r="O10" s="163">
        <f t="shared" si="0"/>
        <v>1125</v>
      </c>
      <c r="P10" s="163">
        <f t="shared" si="0"/>
        <v>29</v>
      </c>
    </row>
    <row r="11" spans="1:16" ht="24.95" customHeight="1" x14ac:dyDescent="0.2">
      <c r="A11" s="178" t="s">
        <v>315</v>
      </c>
      <c r="B11" s="162">
        <v>68</v>
      </c>
      <c r="C11" s="162">
        <v>87</v>
      </c>
      <c r="D11" s="162">
        <v>0</v>
      </c>
      <c r="E11" s="162">
        <v>227</v>
      </c>
      <c r="F11" s="162">
        <v>264</v>
      </c>
      <c r="G11" s="162">
        <v>0</v>
      </c>
      <c r="H11" s="162">
        <v>755</v>
      </c>
      <c r="I11" s="162">
        <v>743</v>
      </c>
      <c r="J11" s="162">
        <v>12</v>
      </c>
      <c r="K11" s="162">
        <v>48</v>
      </c>
      <c r="L11" s="162">
        <v>36</v>
      </c>
      <c r="M11" s="162">
        <v>12</v>
      </c>
      <c r="N11" s="162">
        <f t="shared" si="1"/>
        <v>1098</v>
      </c>
      <c r="O11" s="163">
        <f t="shared" si="0"/>
        <v>1130</v>
      </c>
      <c r="P11" s="163">
        <f t="shared" si="0"/>
        <v>24</v>
      </c>
    </row>
    <row r="12" spans="1:16" ht="24.95" customHeight="1" x14ac:dyDescent="0.2">
      <c r="A12" s="178" t="s">
        <v>316</v>
      </c>
      <c r="B12" s="72">
        <v>75</v>
      </c>
      <c r="C12" s="72">
        <v>92</v>
      </c>
      <c r="D12" s="72">
        <v>0</v>
      </c>
      <c r="E12" s="163">
        <v>227</v>
      </c>
      <c r="F12" s="163">
        <v>288</v>
      </c>
      <c r="G12" s="163">
        <v>0</v>
      </c>
      <c r="H12" s="163">
        <v>750</v>
      </c>
      <c r="I12" s="163">
        <v>759</v>
      </c>
      <c r="J12" s="163">
        <v>19</v>
      </c>
      <c r="K12" s="163">
        <v>57</v>
      </c>
      <c r="L12" s="163">
        <v>39</v>
      </c>
      <c r="M12" s="163">
        <v>18</v>
      </c>
      <c r="N12" s="162">
        <f t="shared" si="1"/>
        <v>1109</v>
      </c>
      <c r="O12" s="163">
        <f t="shared" si="0"/>
        <v>1178</v>
      </c>
      <c r="P12" s="163">
        <f t="shared" si="0"/>
        <v>37</v>
      </c>
    </row>
    <row r="13" spans="1:16" ht="25.5" customHeight="1" x14ac:dyDescent="0.2">
      <c r="A13" s="178" t="s">
        <v>322</v>
      </c>
      <c r="B13" s="188">
        <v>77</v>
      </c>
      <c r="C13" s="188">
        <v>94</v>
      </c>
      <c r="D13" s="188">
        <v>0</v>
      </c>
      <c r="E13" s="189">
        <v>231</v>
      </c>
      <c r="F13" s="189">
        <v>272</v>
      </c>
      <c r="G13" s="189">
        <v>0</v>
      </c>
      <c r="H13" s="189">
        <v>758</v>
      </c>
      <c r="I13" s="189">
        <v>772</v>
      </c>
      <c r="J13" s="189">
        <v>14</v>
      </c>
      <c r="K13" s="189">
        <v>59</v>
      </c>
      <c r="L13" s="189">
        <v>32</v>
      </c>
      <c r="M13" s="189">
        <v>27</v>
      </c>
      <c r="N13" s="189">
        <v>1125</v>
      </c>
      <c r="O13" s="189">
        <v>1156</v>
      </c>
      <c r="P13" s="12">
        <v>0</v>
      </c>
    </row>
    <row r="14" spans="1:16" ht="25.5" x14ac:dyDescent="0.2">
      <c r="A14" s="178" t="s">
        <v>326</v>
      </c>
      <c r="B14" s="188">
        <v>79</v>
      </c>
      <c r="C14" s="188">
        <v>92</v>
      </c>
      <c r="D14" s="188">
        <v>0</v>
      </c>
      <c r="E14" s="189">
        <v>231</v>
      </c>
      <c r="F14" s="189">
        <v>271</v>
      </c>
      <c r="G14" s="189">
        <v>0</v>
      </c>
      <c r="H14" s="189">
        <v>767</v>
      </c>
      <c r="I14" s="189">
        <v>797</v>
      </c>
      <c r="J14" s="189"/>
      <c r="K14" s="189">
        <v>59</v>
      </c>
      <c r="L14" s="189">
        <v>36</v>
      </c>
      <c r="M14" s="189">
        <v>23</v>
      </c>
      <c r="N14" s="189">
        <v>1181</v>
      </c>
      <c r="O14" s="189">
        <v>1196</v>
      </c>
      <c r="P14" s="12">
        <v>0</v>
      </c>
    </row>
    <row r="15" spans="1:16" ht="25.5" x14ac:dyDescent="0.2">
      <c r="A15" s="178" t="s">
        <v>328</v>
      </c>
      <c r="B15" s="188"/>
      <c r="C15" s="188"/>
      <c r="D15" s="188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2"/>
    </row>
  </sheetData>
  <mergeCells count="7">
    <mergeCell ref="H2:J2"/>
    <mergeCell ref="K2:M2"/>
    <mergeCell ref="N2:P2"/>
    <mergeCell ref="B1:P1"/>
    <mergeCell ref="A2:A3"/>
    <mergeCell ref="B2:D2"/>
    <mergeCell ref="E2:G2"/>
  </mergeCells>
  <hyperlinks>
    <hyperlink ref="A1" location="Menü!A1" display="Tablo 12:" xr:uid="{00000000-0004-0000-0D00-000000000000}"/>
  </hyperlink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2"/>
  <sheetViews>
    <sheetView topLeftCell="A28" workbookViewId="0">
      <selection activeCell="L36" sqref="L36"/>
    </sheetView>
  </sheetViews>
  <sheetFormatPr defaultRowHeight="12.75" x14ac:dyDescent="0.2"/>
  <cols>
    <col min="1" max="1" width="12" style="11" customWidth="1"/>
    <col min="2" max="2" width="18.42578125" style="11" customWidth="1"/>
    <col min="3" max="4" width="9.140625" style="11"/>
    <col min="5" max="5" width="10.7109375" style="11" customWidth="1"/>
    <col min="6" max="16384" width="9.140625" style="11"/>
  </cols>
  <sheetData>
    <row r="1" spans="1:8" ht="36" customHeight="1" x14ac:dyDescent="0.2">
      <c r="A1" s="141" t="s">
        <v>191</v>
      </c>
      <c r="B1" s="466" t="s">
        <v>123</v>
      </c>
      <c r="C1" s="467"/>
      <c r="D1" s="467"/>
      <c r="E1" s="467"/>
      <c r="F1" s="467"/>
      <c r="G1" s="467"/>
      <c r="H1" s="468"/>
    </row>
    <row r="2" spans="1:8" ht="42.75" customHeight="1" thickBot="1" x14ac:dyDescent="0.25">
      <c r="A2" s="127" t="s">
        <v>76</v>
      </c>
      <c r="B2" s="121" t="s">
        <v>53</v>
      </c>
      <c r="C2" s="121" t="s">
        <v>22</v>
      </c>
      <c r="D2" s="121" t="s">
        <v>54</v>
      </c>
      <c r="E2" s="121" t="s">
        <v>4</v>
      </c>
      <c r="F2" s="121" t="s">
        <v>55</v>
      </c>
      <c r="G2" s="121" t="s">
        <v>124</v>
      </c>
      <c r="H2" s="128" t="s">
        <v>12</v>
      </c>
    </row>
    <row r="3" spans="1:8" ht="24.95" customHeight="1" x14ac:dyDescent="0.2">
      <c r="A3" s="460" t="s">
        <v>20</v>
      </c>
      <c r="B3" s="129" t="s">
        <v>56</v>
      </c>
      <c r="C3" s="130" t="s">
        <v>304</v>
      </c>
      <c r="D3" s="130" t="s">
        <v>304</v>
      </c>
      <c r="E3" s="130" t="s">
        <v>304</v>
      </c>
      <c r="F3" s="130" t="s">
        <v>304</v>
      </c>
      <c r="G3" s="130" t="s">
        <v>304</v>
      </c>
      <c r="H3" s="131" t="s">
        <v>304</v>
      </c>
    </row>
    <row r="4" spans="1:8" ht="24.95" customHeight="1" x14ac:dyDescent="0.2">
      <c r="A4" s="461"/>
      <c r="B4" s="39" t="s">
        <v>57</v>
      </c>
      <c r="C4" s="14" t="s">
        <v>304</v>
      </c>
      <c r="D4" s="14" t="s">
        <v>304</v>
      </c>
      <c r="E4" s="14" t="s">
        <v>304</v>
      </c>
      <c r="F4" s="14" t="s">
        <v>304</v>
      </c>
      <c r="G4" s="14" t="s">
        <v>304</v>
      </c>
      <c r="H4" s="132" t="s">
        <v>304</v>
      </c>
    </row>
    <row r="5" spans="1:8" ht="24.95" customHeight="1" x14ac:dyDescent="0.2">
      <c r="A5" s="461"/>
      <c r="B5" s="39" t="s">
        <v>58</v>
      </c>
      <c r="C5" s="14">
        <v>1</v>
      </c>
      <c r="D5" s="14">
        <v>23</v>
      </c>
      <c r="E5" s="14">
        <v>49</v>
      </c>
      <c r="F5" s="14">
        <v>153</v>
      </c>
      <c r="G5" s="14">
        <v>176</v>
      </c>
      <c r="H5" s="132">
        <v>329</v>
      </c>
    </row>
    <row r="6" spans="1:8" ht="24.95" customHeight="1" x14ac:dyDescent="0.2">
      <c r="A6" s="461"/>
      <c r="B6" s="39" t="s">
        <v>59</v>
      </c>
      <c r="C6" s="14" t="s">
        <v>304</v>
      </c>
      <c r="D6" s="14" t="s">
        <v>304</v>
      </c>
      <c r="E6" s="14" t="s">
        <v>304</v>
      </c>
      <c r="F6" s="14" t="s">
        <v>304</v>
      </c>
      <c r="G6" s="14" t="s">
        <v>304</v>
      </c>
      <c r="H6" s="132" t="s">
        <v>304</v>
      </c>
    </row>
    <row r="7" spans="1:8" ht="24.95" customHeight="1" thickBot="1" x14ac:dyDescent="0.25">
      <c r="A7" s="462"/>
      <c r="B7" s="133" t="s">
        <v>60</v>
      </c>
      <c r="C7" s="134" t="s">
        <v>304</v>
      </c>
      <c r="D7" s="134" t="s">
        <v>304</v>
      </c>
      <c r="E7" s="134" t="s">
        <v>304</v>
      </c>
      <c r="F7" s="134" t="s">
        <v>304</v>
      </c>
      <c r="G7" s="134" t="s">
        <v>304</v>
      </c>
      <c r="H7" s="135" t="s">
        <v>304</v>
      </c>
    </row>
    <row r="8" spans="1:8" ht="24.95" customHeight="1" x14ac:dyDescent="0.2">
      <c r="A8" s="463" t="s">
        <v>47</v>
      </c>
      <c r="B8" s="136" t="s">
        <v>56</v>
      </c>
      <c r="C8" s="123" t="s">
        <v>304</v>
      </c>
      <c r="D8" s="123" t="s">
        <v>304</v>
      </c>
      <c r="E8" s="123" t="s">
        <v>304</v>
      </c>
      <c r="F8" s="123" t="s">
        <v>304</v>
      </c>
      <c r="G8" s="123" t="s">
        <v>304</v>
      </c>
      <c r="H8" s="137" t="s">
        <v>304</v>
      </c>
    </row>
    <row r="9" spans="1:8" ht="24.95" customHeight="1" x14ac:dyDescent="0.2">
      <c r="A9" s="464"/>
      <c r="B9" s="37" t="s">
        <v>57</v>
      </c>
      <c r="C9" s="9" t="s">
        <v>304</v>
      </c>
      <c r="D9" s="9" t="s">
        <v>304</v>
      </c>
      <c r="E9" s="9" t="s">
        <v>304</v>
      </c>
      <c r="F9" s="9" t="s">
        <v>304</v>
      </c>
      <c r="G9" s="9" t="s">
        <v>304</v>
      </c>
      <c r="H9" s="138" t="s">
        <v>304</v>
      </c>
    </row>
    <row r="10" spans="1:8" ht="24.95" customHeight="1" x14ac:dyDescent="0.2">
      <c r="A10" s="464"/>
      <c r="B10" s="37" t="s">
        <v>58</v>
      </c>
      <c r="C10" s="9">
        <v>1</v>
      </c>
      <c r="D10" s="9">
        <v>23</v>
      </c>
      <c r="E10" s="9">
        <v>51</v>
      </c>
      <c r="F10" s="9">
        <v>291</v>
      </c>
      <c r="G10" s="9">
        <v>197</v>
      </c>
      <c r="H10" s="138">
        <v>488</v>
      </c>
    </row>
    <row r="11" spans="1:8" ht="24.95" customHeight="1" x14ac:dyDescent="0.2">
      <c r="A11" s="464"/>
      <c r="B11" s="37" t="s">
        <v>59</v>
      </c>
      <c r="C11" s="9" t="s">
        <v>304</v>
      </c>
      <c r="D11" s="9" t="s">
        <v>304</v>
      </c>
      <c r="E11" s="9" t="s">
        <v>304</v>
      </c>
      <c r="F11" s="9" t="s">
        <v>304</v>
      </c>
      <c r="G11" s="9" t="s">
        <v>304</v>
      </c>
      <c r="H11" s="138" t="s">
        <v>304</v>
      </c>
    </row>
    <row r="12" spans="1:8" ht="24.95" customHeight="1" thickBot="1" x14ac:dyDescent="0.25">
      <c r="A12" s="465"/>
      <c r="B12" s="139" t="s">
        <v>60</v>
      </c>
      <c r="C12" s="122" t="s">
        <v>304</v>
      </c>
      <c r="D12" s="122" t="s">
        <v>304</v>
      </c>
      <c r="E12" s="122" t="s">
        <v>304</v>
      </c>
      <c r="F12" s="122" t="s">
        <v>304</v>
      </c>
      <c r="G12" s="122" t="s">
        <v>304</v>
      </c>
      <c r="H12" s="140" t="s">
        <v>304</v>
      </c>
    </row>
    <row r="13" spans="1:8" ht="24.95" customHeight="1" x14ac:dyDescent="0.2">
      <c r="A13" s="460" t="s">
        <v>104</v>
      </c>
      <c r="B13" s="129" t="s">
        <v>56</v>
      </c>
      <c r="C13" s="130">
        <v>2</v>
      </c>
      <c r="D13" s="130">
        <v>12</v>
      </c>
      <c r="E13" s="130">
        <v>5</v>
      </c>
      <c r="F13" s="130">
        <v>19</v>
      </c>
      <c r="G13" s="130">
        <v>22</v>
      </c>
      <c r="H13" s="131">
        <v>41</v>
      </c>
    </row>
    <row r="14" spans="1:8" ht="24.95" customHeight="1" x14ac:dyDescent="0.2">
      <c r="A14" s="461"/>
      <c r="B14" s="39" t="s">
        <v>57</v>
      </c>
      <c r="C14" s="14" t="s">
        <v>304</v>
      </c>
      <c r="D14" s="14" t="s">
        <v>304</v>
      </c>
      <c r="E14" s="14" t="s">
        <v>304</v>
      </c>
      <c r="F14" s="14" t="s">
        <v>304</v>
      </c>
      <c r="G14" s="14" t="s">
        <v>304</v>
      </c>
      <c r="H14" s="132" t="s">
        <v>304</v>
      </c>
    </row>
    <row r="15" spans="1:8" ht="24.95" customHeight="1" x14ac:dyDescent="0.2">
      <c r="A15" s="461"/>
      <c r="B15" s="39" t="s">
        <v>58</v>
      </c>
      <c r="C15" s="14">
        <v>1</v>
      </c>
      <c r="D15" s="14">
        <v>22</v>
      </c>
      <c r="E15" s="14">
        <v>33</v>
      </c>
      <c r="F15" s="14">
        <v>174</v>
      </c>
      <c r="G15" s="14">
        <v>152</v>
      </c>
      <c r="H15" s="132">
        <v>362</v>
      </c>
    </row>
    <row r="16" spans="1:8" ht="24.95" customHeight="1" x14ac:dyDescent="0.2">
      <c r="A16" s="461"/>
      <c r="B16" s="39" t="s">
        <v>59</v>
      </c>
      <c r="C16" s="14" t="s">
        <v>304</v>
      </c>
      <c r="D16" s="14" t="s">
        <v>304</v>
      </c>
      <c r="E16" s="14" t="s">
        <v>304</v>
      </c>
      <c r="F16" s="14" t="s">
        <v>304</v>
      </c>
      <c r="G16" s="14" t="s">
        <v>304</v>
      </c>
      <c r="H16" s="132" t="s">
        <v>304</v>
      </c>
    </row>
    <row r="17" spans="1:8" ht="24.95" customHeight="1" thickBot="1" x14ac:dyDescent="0.25">
      <c r="A17" s="462"/>
      <c r="B17" s="133" t="s">
        <v>60</v>
      </c>
      <c r="C17" s="134" t="s">
        <v>304</v>
      </c>
      <c r="D17" s="134" t="s">
        <v>304</v>
      </c>
      <c r="E17" s="134" t="s">
        <v>304</v>
      </c>
      <c r="F17" s="134" t="s">
        <v>304</v>
      </c>
      <c r="G17" s="134" t="s">
        <v>304</v>
      </c>
      <c r="H17" s="135" t="s">
        <v>304</v>
      </c>
    </row>
    <row r="18" spans="1:8" ht="24.95" customHeight="1" x14ac:dyDescent="0.2">
      <c r="A18" s="464" t="s">
        <v>105</v>
      </c>
      <c r="B18" s="136" t="s">
        <v>56</v>
      </c>
      <c r="C18" s="123">
        <v>2</v>
      </c>
      <c r="D18" s="123">
        <v>12</v>
      </c>
      <c r="E18" s="123">
        <v>5</v>
      </c>
      <c r="F18" s="123">
        <v>26</v>
      </c>
      <c r="G18" s="123">
        <v>22</v>
      </c>
      <c r="H18" s="137">
        <v>48</v>
      </c>
    </row>
    <row r="19" spans="1:8" ht="24.95" customHeight="1" x14ac:dyDescent="0.2">
      <c r="A19" s="464"/>
      <c r="B19" s="37" t="s">
        <v>57</v>
      </c>
      <c r="C19" s="9" t="s">
        <v>304</v>
      </c>
      <c r="D19" s="9" t="s">
        <v>304</v>
      </c>
      <c r="E19" s="9" t="s">
        <v>304</v>
      </c>
      <c r="F19" s="9" t="s">
        <v>304</v>
      </c>
      <c r="G19" s="9" t="s">
        <v>304</v>
      </c>
      <c r="H19" s="138" t="s">
        <v>304</v>
      </c>
    </row>
    <row r="20" spans="1:8" ht="24.95" customHeight="1" x14ac:dyDescent="0.2">
      <c r="A20" s="464"/>
      <c r="B20" s="37" t="s">
        <v>58</v>
      </c>
      <c r="C20" s="9">
        <v>1</v>
      </c>
      <c r="D20" s="9">
        <v>22</v>
      </c>
      <c r="E20" s="9">
        <v>37</v>
      </c>
      <c r="F20" s="9">
        <v>188</v>
      </c>
      <c r="G20" s="9">
        <v>153</v>
      </c>
      <c r="H20" s="138">
        <v>341</v>
      </c>
    </row>
    <row r="21" spans="1:8" ht="24.95" customHeight="1" x14ac:dyDescent="0.2">
      <c r="A21" s="464"/>
      <c r="B21" s="37" t="s">
        <v>59</v>
      </c>
      <c r="C21" s="9" t="s">
        <v>304</v>
      </c>
      <c r="D21" s="9" t="s">
        <v>304</v>
      </c>
      <c r="E21" s="9" t="s">
        <v>304</v>
      </c>
      <c r="F21" s="9" t="s">
        <v>304</v>
      </c>
      <c r="G21" s="9" t="s">
        <v>304</v>
      </c>
      <c r="H21" s="138" t="s">
        <v>304</v>
      </c>
    </row>
    <row r="22" spans="1:8" ht="24.95" customHeight="1" thickBot="1" x14ac:dyDescent="0.25">
      <c r="A22" s="464"/>
      <c r="B22" s="139" t="s">
        <v>60</v>
      </c>
      <c r="C22" s="122">
        <v>4</v>
      </c>
      <c r="D22" s="122">
        <v>65</v>
      </c>
      <c r="E22" s="122">
        <v>86</v>
      </c>
      <c r="F22" s="122">
        <v>211</v>
      </c>
      <c r="G22" s="122">
        <v>218</v>
      </c>
      <c r="H22" s="140">
        <v>429</v>
      </c>
    </row>
    <row r="23" spans="1:8" ht="24.95" customHeight="1" x14ac:dyDescent="0.2">
      <c r="A23" s="460" t="s">
        <v>106</v>
      </c>
      <c r="B23" s="129" t="s">
        <v>56</v>
      </c>
      <c r="C23" s="130">
        <v>3</v>
      </c>
      <c r="D23" s="130">
        <v>17</v>
      </c>
      <c r="E23" s="130">
        <v>7</v>
      </c>
      <c r="F23" s="130">
        <v>31</v>
      </c>
      <c r="G23" s="130">
        <v>33</v>
      </c>
      <c r="H23" s="131">
        <v>64</v>
      </c>
    </row>
    <row r="24" spans="1:8" ht="24.95" customHeight="1" x14ac:dyDescent="0.2">
      <c r="A24" s="461"/>
      <c r="B24" s="39" t="s">
        <v>57</v>
      </c>
      <c r="C24" s="14" t="s">
        <v>304</v>
      </c>
      <c r="D24" s="14" t="s">
        <v>304</v>
      </c>
      <c r="E24" s="14" t="s">
        <v>304</v>
      </c>
      <c r="F24" s="14" t="s">
        <v>304</v>
      </c>
      <c r="G24" s="14" t="s">
        <v>304</v>
      </c>
      <c r="H24" s="132" t="s">
        <v>304</v>
      </c>
    </row>
    <row r="25" spans="1:8" ht="24.95" customHeight="1" x14ac:dyDescent="0.2">
      <c r="A25" s="461"/>
      <c r="B25" s="39" t="s">
        <v>58</v>
      </c>
      <c r="C25" s="14">
        <v>1</v>
      </c>
      <c r="D25" s="14">
        <v>22</v>
      </c>
      <c r="E25" s="14">
        <v>38</v>
      </c>
      <c r="F25" s="14">
        <v>191</v>
      </c>
      <c r="G25" s="14">
        <v>151</v>
      </c>
      <c r="H25" s="132">
        <v>342</v>
      </c>
    </row>
    <row r="26" spans="1:8" ht="24.95" customHeight="1" x14ac:dyDescent="0.2">
      <c r="A26" s="461"/>
      <c r="B26" s="39" t="s">
        <v>59</v>
      </c>
      <c r="C26" s="14" t="s">
        <v>304</v>
      </c>
      <c r="D26" s="14" t="s">
        <v>304</v>
      </c>
      <c r="E26" s="14" t="s">
        <v>304</v>
      </c>
      <c r="F26" s="14" t="s">
        <v>304</v>
      </c>
      <c r="G26" s="14" t="s">
        <v>304</v>
      </c>
      <c r="H26" s="132" t="s">
        <v>304</v>
      </c>
    </row>
    <row r="27" spans="1:8" ht="24.95" customHeight="1" thickBot="1" x14ac:dyDescent="0.25">
      <c r="A27" s="462"/>
      <c r="B27" s="133" t="s">
        <v>60</v>
      </c>
      <c r="C27" s="134">
        <v>4</v>
      </c>
      <c r="D27" s="134">
        <v>65</v>
      </c>
      <c r="E27" s="134">
        <v>91</v>
      </c>
      <c r="F27" s="134">
        <v>248</v>
      </c>
      <c r="G27" s="134">
        <v>245</v>
      </c>
      <c r="H27" s="135">
        <v>493</v>
      </c>
    </row>
    <row r="28" spans="1:8" ht="24.95" customHeight="1" x14ac:dyDescent="0.2">
      <c r="A28" s="460" t="s">
        <v>107</v>
      </c>
      <c r="B28" s="129" t="s">
        <v>56</v>
      </c>
      <c r="C28" s="130">
        <v>4</v>
      </c>
      <c r="D28" s="130">
        <v>21</v>
      </c>
      <c r="E28" s="130">
        <v>16</v>
      </c>
      <c r="F28" s="130">
        <v>44</v>
      </c>
      <c r="G28" s="130">
        <v>34</v>
      </c>
      <c r="H28" s="131">
        <v>78</v>
      </c>
    </row>
    <row r="29" spans="1:8" ht="24.95" customHeight="1" x14ac:dyDescent="0.2">
      <c r="A29" s="461"/>
      <c r="B29" s="39" t="s">
        <v>57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32">
        <v>0</v>
      </c>
    </row>
    <row r="30" spans="1:8" ht="24.95" customHeight="1" x14ac:dyDescent="0.2">
      <c r="A30" s="461"/>
      <c r="B30" s="39" t="s">
        <v>58</v>
      </c>
      <c r="C30" s="14">
        <v>1</v>
      </c>
      <c r="D30" s="14">
        <v>25</v>
      </c>
      <c r="E30" s="14">
        <v>31</v>
      </c>
      <c r="F30" s="14">
        <v>151</v>
      </c>
      <c r="G30" s="14">
        <v>126</v>
      </c>
      <c r="H30" s="132">
        <v>277</v>
      </c>
    </row>
    <row r="31" spans="1:8" ht="24.95" customHeight="1" x14ac:dyDescent="0.2">
      <c r="A31" s="461"/>
      <c r="B31" s="39" t="s">
        <v>59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32">
        <v>0</v>
      </c>
    </row>
    <row r="32" spans="1:8" ht="24.95" customHeight="1" thickBot="1" x14ac:dyDescent="0.25">
      <c r="A32" s="462"/>
      <c r="B32" s="133" t="s">
        <v>60</v>
      </c>
      <c r="C32" s="134">
        <v>4</v>
      </c>
      <c r="D32" s="134">
        <v>59</v>
      </c>
      <c r="E32" s="134">
        <v>109</v>
      </c>
      <c r="F32" s="134">
        <v>375</v>
      </c>
      <c r="G32" s="134">
        <v>331</v>
      </c>
      <c r="H32" s="135">
        <v>766</v>
      </c>
    </row>
    <row r="33" spans="1:8" ht="24" customHeight="1" x14ac:dyDescent="0.2">
      <c r="A33" s="460" t="s">
        <v>108</v>
      </c>
      <c r="B33" s="129" t="s">
        <v>56</v>
      </c>
      <c r="C33" s="130">
        <v>3</v>
      </c>
      <c r="D33" s="130">
        <v>17</v>
      </c>
      <c r="E33" s="130">
        <v>8</v>
      </c>
      <c r="F33" s="130">
        <v>35</v>
      </c>
      <c r="G33" s="130">
        <v>30</v>
      </c>
      <c r="H33" s="131">
        <v>65</v>
      </c>
    </row>
    <row r="34" spans="1:8" ht="24" customHeight="1" x14ac:dyDescent="0.2">
      <c r="A34" s="461"/>
      <c r="B34" s="39" t="s">
        <v>57</v>
      </c>
      <c r="C34" s="14">
        <v>1</v>
      </c>
      <c r="D34" s="14">
        <v>2</v>
      </c>
      <c r="E34" s="14">
        <v>2</v>
      </c>
      <c r="F34" s="14">
        <v>13</v>
      </c>
      <c r="G34" s="14">
        <v>7</v>
      </c>
      <c r="H34" s="132">
        <v>20</v>
      </c>
    </row>
    <row r="35" spans="1:8" ht="24" customHeight="1" x14ac:dyDescent="0.2">
      <c r="A35" s="461"/>
      <c r="B35" s="39" t="s">
        <v>58</v>
      </c>
      <c r="C35" s="14">
        <v>1</v>
      </c>
      <c r="D35" s="14">
        <v>25</v>
      </c>
      <c r="E35" s="14">
        <v>20</v>
      </c>
      <c r="F35" s="14">
        <v>190</v>
      </c>
      <c r="G35" s="14">
        <v>144</v>
      </c>
      <c r="H35" s="132">
        <v>334</v>
      </c>
    </row>
    <row r="36" spans="1:8" ht="24" customHeight="1" x14ac:dyDescent="0.2">
      <c r="A36" s="461"/>
      <c r="B36" s="39" t="s">
        <v>59</v>
      </c>
      <c r="C36" s="14">
        <v>3</v>
      </c>
      <c r="D36" s="14">
        <v>22</v>
      </c>
      <c r="E36" s="14">
        <v>0</v>
      </c>
      <c r="F36" s="14">
        <v>103</v>
      </c>
      <c r="G36" s="14">
        <v>78</v>
      </c>
      <c r="H36" s="132">
        <v>181</v>
      </c>
    </row>
    <row r="37" spans="1:8" ht="24" customHeight="1" thickBot="1" x14ac:dyDescent="0.25">
      <c r="A37" s="462"/>
      <c r="B37" s="133" t="s">
        <v>60</v>
      </c>
      <c r="C37" s="134">
        <v>4</v>
      </c>
      <c r="D37" s="134">
        <v>59</v>
      </c>
      <c r="E37" s="134">
        <v>73</v>
      </c>
      <c r="F37" s="134">
        <v>395</v>
      </c>
      <c r="G37" s="134">
        <v>356</v>
      </c>
      <c r="H37" s="135">
        <v>751</v>
      </c>
    </row>
    <row r="38" spans="1:8" ht="24" customHeight="1" x14ac:dyDescent="0.2">
      <c r="A38" s="460" t="s">
        <v>135</v>
      </c>
      <c r="B38" s="129" t="s">
        <v>56</v>
      </c>
      <c r="C38" s="130"/>
      <c r="D38" s="130"/>
      <c r="E38" s="130"/>
      <c r="F38" s="130"/>
      <c r="G38" s="130"/>
      <c r="H38" s="131"/>
    </row>
    <row r="39" spans="1:8" ht="24" customHeight="1" x14ac:dyDescent="0.2">
      <c r="A39" s="461"/>
      <c r="B39" s="39" t="s">
        <v>57</v>
      </c>
      <c r="C39" s="14"/>
      <c r="D39" s="14"/>
      <c r="E39" s="14"/>
      <c r="F39" s="14"/>
      <c r="G39" s="14"/>
      <c r="H39" s="132"/>
    </row>
    <row r="40" spans="1:8" ht="24" customHeight="1" x14ac:dyDescent="0.2">
      <c r="A40" s="461"/>
      <c r="B40" s="39" t="s">
        <v>58</v>
      </c>
      <c r="C40" s="14"/>
      <c r="D40" s="14"/>
      <c r="E40" s="14"/>
      <c r="F40" s="14"/>
      <c r="G40" s="14"/>
      <c r="H40" s="132"/>
    </row>
    <row r="41" spans="1:8" ht="24" customHeight="1" x14ac:dyDescent="0.2">
      <c r="A41" s="461"/>
      <c r="B41" s="39" t="s">
        <v>59</v>
      </c>
      <c r="C41" s="14"/>
      <c r="D41" s="14"/>
      <c r="E41" s="14"/>
      <c r="F41" s="14"/>
      <c r="G41" s="14"/>
      <c r="H41" s="132"/>
    </row>
    <row r="42" spans="1:8" ht="24" customHeight="1" thickBot="1" x14ac:dyDescent="0.25">
      <c r="A42" s="462"/>
      <c r="B42" s="133" t="s">
        <v>60</v>
      </c>
      <c r="C42" s="134"/>
      <c r="D42" s="134"/>
      <c r="E42" s="134"/>
      <c r="F42" s="134"/>
      <c r="G42" s="134"/>
      <c r="H42" s="135"/>
    </row>
  </sheetData>
  <mergeCells count="9">
    <mergeCell ref="A33:A37"/>
    <mergeCell ref="A38:A42"/>
    <mergeCell ref="A28:A32"/>
    <mergeCell ref="A8:A12"/>
    <mergeCell ref="B1:H1"/>
    <mergeCell ref="A13:A17"/>
    <mergeCell ref="A18:A22"/>
    <mergeCell ref="A23:A27"/>
    <mergeCell ref="A3:A7"/>
  </mergeCells>
  <hyperlinks>
    <hyperlink ref="A1" location="Menü!A1" display="Tablo 13:" xr:uid="{00000000-0004-0000-0E00-000000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A1:R15"/>
  <sheetViews>
    <sheetView showRowColHeaders="0" workbookViewId="0">
      <selection activeCell="R14" sqref="R14"/>
    </sheetView>
  </sheetViews>
  <sheetFormatPr defaultRowHeight="10.5" x14ac:dyDescent="0.15"/>
  <cols>
    <col min="1" max="1" width="11" style="1" customWidth="1"/>
    <col min="2" max="17" width="7.7109375" style="1" customWidth="1"/>
    <col min="18" max="18" width="9.140625" style="1" customWidth="1"/>
    <col min="19" max="16384" width="9.140625" style="1"/>
  </cols>
  <sheetData>
    <row r="1" spans="1:18" customFormat="1" ht="30.75" customHeight="1" thickTop="1" x14ac:dyDescent="0.25">
      <c r="A1" s="474" t="s">
        <v>190</v>
      </c>
      <c r="B1" s="475"/>
      <c r="C1" s="476" t="s">
        <v>78</v>
      </c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</row>
    <row r="2" spans="1:18" ht="24.95" customHeight="1" x14ac:dyDescent="0.15">
      <c r="A2" s="477"/>
      <c r="B2" s="480" t="s">
        <v>61</v>
      </c>
      <c r="C2" s="481"/>
      <c r="D2" s="481"/>
      <c r="E2" s="482"/>
      <c r="F2" s="480" t="s">
        <v>62</v>
      </c>
      <c r="G2" s="481"/>
      <c r="H2" s="481"/>
      <c r="I2" s="482"/>
      <c r="J2" s="479" t="s">
        <v>63</v>
      </c>
      <c r="K2" s="479"/>
      <c r="L2" s="479"/>
      <c r="M2" s="479"/>
      <c r="N2" s="479"/>
      <c r="O2" s="479"/>
      <c r="P2" s="479"/>
      <c r="Q2" s="479"/>
      <c r="R2" s="479"/>
    </row>
    <row r="3" spans="1:18" ht="24.95" customHeight="1" x14ac:dyDescent="0.15">
      <c r="A3" s="478"/>
      <c r="B3" s="483"/>
      <c r="C3" s="484"/>
      <c r="D3" s="484"/>
      <c r="E3" s="485"/>
      <c r="F3" s="483"/>
      <c r="G3" s="484"/>
      <c r="H3" s="484"/>
      <c r="I3" s="485"/>
      <c r="J3" s="469" t="s">
        <v>14</v>
      </c>
      <c r="K3" s="470"/>
      <c r="L3" s="470"/>
      <c r="M3" s="471"/>
      <c r="N3" s="469" t="s">
        <v>13</v>
      </c>
      <c r="O3" s="470"/>
      <c r="P3" s="470"/>
      <c r="Q3" s="471"/>
      <c r="R3" s="472" t="s">
        <v>12</v>
      </c>
    </row>
    <row r="4" spans="1:18" ht="24.95" customHeight="1" x14ac:dyDescent="0.15">
      <c r="A4" s="38" t="s">
        <v>76</v>
      </c>
      <c r="B4" s="2" t="s">
        <v>68</v>
      </c>
      <c r="C4" s="2" t="s">
        <v>67</v>
      </c>
      <c r="D4" s="2" t="s">
        <v>66</v>
      </c>
      <c r="E4" s="2" t="s">
        <v>69</v>
      </c>
      <c r="F4" s="2" t="s">
        <v>68</v>
      </c>
      <c r="G4" s="2" t="s">
        <v>67</v>
      </c>
      <c r="H4" s="2" t="s">
        <v>66</v>
      </c>
      <c r="I4" s="2" t="s">
        <v>69</v>
      </c>
      <c r="J4" s="2" t="s">
        <v>68</v>
      </c>
      <c r="K4" s="2" t="s">
        <v>67</v>
      </c>
      <c r="L4" s="2" t="s">
        <v>66</v>
      </c>
      <c r="M4" s="2" t="s">
        <v>69</v>
      </c>
      <c r="N4" s="2" t="s">
        <v>68</v>
      </c>
      <c r="O4" s="2" t="s">
        <v>67</v>
      </c>
      <c r="P4" s="2" t="s">
        <v>66</v>
      </c>
      <c r="Q4" s="2" t="s">
        <v>69</v>
      </c>
      <c r="R4" s="473"/>
    </row>
    <row r="5" spans="1:18" ht="24.95" customHeight="1" x14ac:dyDescent="0.15">
      <c r="A5" s="40" t="s">
        <v>17</v>
      </c>
      <c r="B5" s="145">
        <v>9</v>
      </c>
      <c r="C5" s="145">
        <v>9</v>
      </c>
      <c r="D5" s="145">
        <v>4</v>
      </c>
      <c r="E5" s="145">
        <f>D5+C5+B5</f>
        <v>22</v>
      </c>
      <c r="F5" s="145">
        <v>76</v>
      </c>
      <c r="G5" s="145">
        <v>76</v>
      </c>
      <c r="H5" s="145">
        <v>35</v>
      </c>
      <c r="I5" s="145">
        <f>H5+G5+F5</f>
        <v>187</v>
      </c>
      <c r="J5" s="146">
        <v>560</v>
      </c>
      <c r="K5" s="146">
        <v>490</v>
      </c>
      <c r="L5" s="146">
        <v>290</v>
      </c>
      <c r="M5" s="145">
        <f>L5+K5+J5</f>
        <v>1340</v>
      </c>
      <c r="N5" s="146">
        <v>490</v>
      </c>
      <c r="O5" s="146">
        <v>688</v>
      </c>
      <c r="P5" s="146">
        <v>275</v>
      </c>
      <c r="Q5" s="145">
        <f>P5+O5+N5</f>
        <v>1453</v>
      </c>
      <c r="R5" s="145">
        <f>Q5+M5</f>
        <v>2793</v>
      </c>
    </row>
    <row r="6" spans="1:18" ht="24.95" customHeight="1" x14ac:dyDescent="0.15">
      <c r="A6" s="40" t="s">
        <v>18</v>
      </c>
      <c r="B6" s="142">
        <v>9</v>
      </c>
      <c r="C6" s="142">
        <v>9</v>
      </c>
      <c r="D6" s="142">
        <v>4</v>
      </c>
      <c r="E6" s="145">
        <f t="shared" ref="E6:E13" si="0">D6+C6+B6</f>
        <v>22</v>
      </c>
      <c r="F6" s="142">
        <v>76</v>
      </c>
      <c r="G6" s="142">
        <v>76</v>
      </c>
      <c r="H6" s="142">
        <v>38</v>
      </c>
      <c r="I6" s="145">
        <f t="shared" ref="I6:I12" si="1">H6+G6+F6</f>
        <v>190</v>
      </c>
      <c r="J6" s="147">
        <v>680</v>
      </c>
      <c r="K6" s="147">
        <v>576</v>
      </c>
      <c r="L6" s="147">
        <v>302</v>
      </c>
      <c r="M6" s="145">
        <f t="shared" ref="M6:M13" si="2">L6+K6+J6</f>
        <v>1558</v>
      </c>
      <c r="N6" s="147">
        <v>711</v>
      </c>
      <c r="O6" s="147">
        <v>740</v>
      </c>
      <c r="P6" s="147">
        <v>305</v>
      </c>
      <c r="Q6" s="145">
        <f t="shared" ref="Q6:Q13" si="3">P6+O6+N6</f>
        <v>1756</v>
      </c>
      <c r="R6" s="145">
        <f t="shared" ref="R6:R13" si="4">Q6+M6</f>
        <v>3314</v>
      </c>
    </row>
    <row r="7" spans="1:18" ht="24.95" customHeight="1" x14ac:dyDescent="0.15">
      <c r="A7" s="40" t="s">
        <v>19</v>
      </c>
      <c r="B7" s="145">
        <v>9</v>
      </c>
      <c r="C7" s="145">
        <v>9</v>
      </c>
      <c r="D7" s="145">
        <v>4</v>
      </c>
      <c r="E7" s="145">
        <f t="shared" si="0"/>
        <v>22</v>
      </c>
      <c r="F7" s="145">
        <v>76</v>
      </c>
      <c r="G7" s="145">
        <v>76</v>
      </c>
      <c r="H7" s="145">
        <v>39</v>
      </c>
      <c r="I7" s="145">
        <f t="shared" si="1"/>
        <v>191</v>
      </c>
      <c r="J7" s="146">
        <v>718</v>
      </c>
      <c r="K7" s="146">
        <v>700</v>
      </c>
      <c r="L7" s="146">
        <v>296</v>
      </c>
      <c r="M7" s="145">
        <f t="shared" si="2"/>
        <v>1714</v>
      </c>
      <c r="N7" s="146">
        <v>680</v>
      </c>
      <c r="O7" s="146">
        <v>757</v>
      </c>
      <c r="P7" s="146">
        <v>300</v>
      </c>
      <c r="Q7" s="145">
        <f t="shared" si="3"/>
        <v>1737</v>
      </c>
      <c r="R7" s="145">
        <f t="shared" si="4"/>
        <v>3451</v>
      </c>
    </row>
    <row r="8" spans="1:18" ht="24.95" customHeight="1" x14ac:dyDescent="0.15">
      <c r="A8" s="40" t="s">
        <v>20</v>
      </c>
      <c r="B8" s="142">
        <v>10</v>
      </c>
      <c r="C8" s="142">
        <v>11</v>
      </c>
      <c r="D8" s="142">
        <v>5</v>
      </c>
      <c r="E8" s="145">
        <f t="shared" si="0"/>
        <v>26</v>
      </c>
      <c r="F8" s="142">
        <v>78</v>
      </c>
      <c r="G8" s="142">
        <v>78</v>
      </c>
      <c r="H8" s="142">
        <v>39</v>
      </c>
      <c r="I8" s="145">
        <f t="shared" si="1"/>
        <v>195</v>
      </c>
      <c r="J8" s="147">
        <v>340</v>
      </c>
      <c r="K8" s="147">
        <v>363</v>
      </c>
      <c r="L8" s="147">
        <v>116</v>
      </c>
      <c r="M8" s="145">
        <f t="shared" si="2"/>
        <v>819</v>
      </c>
      <c r="N8" s="147">
        <v>340</v>
      </c>
      <c r="O8" s="147">
        <v>352</v>
      </c>
      <c r="P8" s="147">
        <v>138</v>
      </c>
      <c r="Q8" s="145">
        <f t="shared" si="3"/>
        <v>830</v>
      </c>
      <c r="R8" s="145">
        <f t="shared" si="4"/>
        <v>1649</v>
      </c>
    </row>
    <row r="9" spans="1:18" ht="24.95" customHeight="1" x14ac:dyDescent="0.15">
      <c r="A9" s="40" t="s">
        <v>47</v>
      </c>
      <c r="B9" s="145">
        <v>10</v>
      </c>
      <c r="C9" s="145">
        <v>12</v>
      </c>
      <c r="D9" s="145">
        <v>5</v>
      </c>
      <c r="E9" s="145">
        <f t="shared" si="0"/>
        <v>27</v>
      </c>
      <c r="F9" s="145">
        <v>67</v>
      </c>
      <c r="G9" s="145">
        <v>67</v>
      </c>
      <c r="H9" s="145">
        <v>39</v>
      </c>
      <c r="I9" s="145">
        <f>H9+G9+F9</f>
        <v>173</v>
      </c>
      <c r="J9" s="146">
        <v>301</v>
      </c>
      <c r="K9" s="146">
        <v>341</v>
      </c>
      <c r="L9" s="146">
        <v>193</v>
      </c>
      <c r="M9" s="145">
        <f t="shared" si="2"/>
        <v>835</v>
      </c>
      <c r="N9" s="146">
        <v>357</v>
      </c>
      <c r="O9" s="146">
        <v>302</v>
      </c>
      <c r="P9" s="146">
        <v>100</v>
      </c>
      <c r="Q9" s="145">
        <f t="shared" si="3"/>
        <v>759</v>
      </c>
      <c r="R9" s="145">
        <f t="shared" si="4"/>
        <v>1594</v>
      </c>
    </row>
    <row r="10" spans="1:18" ht="24.95" customHeight="1" x14ac:dyDescent="0.15">
      <c r="A10" s="40" t="s">
        <v>104</v>
      </c>
      <c r="B10" s="142">
        <v>10</v>
      </c>
      <c r="C10" s="142">
        <v>13</v>
      </c>
      <c r="D10" s="142">
        <v>5</v>
      </c>
      <c r="E10" s="145">
        <f t="shared" si="0"/>
        <v>28</v>
      </c>
      <c r="F10" s="142">
        <v>67</v>
      </c>
      <c r="G10" s="142">
        <v>67</v>
      </c>
      <c r="H10" s="142">
        <v>39</v>
      </c>
      <c r="I10" s="145">
        <f t="shared" si="1"/>
        <v>173</v>
      </c>
      <c r="J10" s="147">
        <v>320</v>
      </c>
      <c r="K10" s="147">
        <v>376</v>
      </c>
      <c r="L10" s="147">
        <v>204</v>
      </c>
      <c r="M10" s="145">
        <f t="shared" si="2"/>
        <v>900</v>
      </c>
      <c r="N10" s="147">
        <v>353</v>
      </c>
      <c r="O10" s="147">
        <v>349</v>
      </c>
      <c r="P10" s="147">
        <v>201</v>
      </c>
      <c r="Q10" s="145">
        <f t="shared" si="3"/>
        <v>903</v>
      </c>
      <c r="R10" s="145">
        <f t="shared" si="4"/>
        <v>1803</v>
      </c>
    </row>
    <row r="11" spans="1:18" ht="24.95" customHeight="1" x14ac:dyDescent="0.15">
      <c r="A11" s="40" t="s">
        <v>105</v>
      </c>
      <c r="B11" s="145">
        <v>10</v>
      </c>
      <c r="C11" s="145">
        <v>13</v>
      </c>
      <c r="D11" s="145">
        <v>5</v>
      </c>
      <c r="E11" s="145">
        <f t="shared" si="0"/>
        <v>28</v>
      </c>
      <c r="F11" s="145">
        <v>62</v>
      </c>
      <c r="G11" s="145">
        <v>62</v>
      </c>
      <c r="H11" s="145">
        <v>39</v>
      </c>
      <c r="I11" s="145">
        <f t="shared" si="1"/>
        <v>163</v>
      </c>
      <c r="J11" s="146">
        <v>287</v>
      </c>
      <c r="K11" s="146">
        <v>463</v>
      </c>
      <c r="L11" s="146">
        <v>190</v>
      </c>
      <c r="M11" s="145">
        <f t="shared" si="2"/>
        <v>940</v>
      </c>
      <c r="N11" s="146">
        <v>312</v>
      </c>
      <c r="O11" s="146">
        <v>476</v>
      </c>
      <c r="P11" s="146">
        <v>222</v>
      </c>
      <c r="Q11" s="145">
        <f t="shared" si="3"/>
        <v>1010</v>
      </c>
      <c r="R11" s="145">
        <f t="shared" si="4"/>
        <v>1950</v>
      </c>
    </row>
    <row r="12" spans="1:18" ht="24.95" customHeight="1" x14ac:dyDescent="0.15">
      <c r="A12" s="40" t="s">
        <v>106</v>
      </c>
      <c r="B12" s="142">
        <v>10</v>
      </c>
      <c r="C12" s="142">
        <v>13</v>
      </c>
      <c r="D12" s="142">
        <v>5</v>
      </c>
      <c r="E12" s="145">
        <f t="shared" si="0"/>
        <v>28</v>
      </c>
      <c r="F12" s="142">
        <v>62</v>
      </c>
      <c r="G12" s="142">
        <v>62</v>
      </c>
      <c r="H12" s="142">
        <v>61</v>
      </c>
      <c r="I12" s="145">
        <f t="shared" si="1"/>
        <v>185</v>
      </c>
      <c r="J12" s="147">
        <v>271</v>
      </c>
      <c r="K12" s="147">
        <v>452</v>
      </c>
      <c r="L12" s="147">
        <v>259</v>
      </c>
      <c r="M12" s="145">
        <f t="shared" si="2"/>
        <v>982</v>
      </c>
      <c r="N12" s="147">
        <v>282</v>
      </c>
      <c r="O12" s="147">
        <v>444</v>
      </c>
      <c r="P12" s="147">
        <v>232</v>
      </c>
      <c r="Q12" s="145">
        <f t="shared" si="3"/>
        <v>958</v>
      </c>
      <c r="R12" s="145">
        <f t="shared" si="4"/>
        <v>1940</v>
      </c>
    </row>
    <row r="13" spans="1:18" ht="24.95" customHeight="1" x14ac:dyDescent="0.15">
      <c r="A13" s="40" t="s">
        <v>107</v>
      </c>
      <c r="B13" s="40">
        <v>11</v>
      </c>
      <c r="C13" s="40">
        <v>13</v>
      </c>
      <c r="D13" s="40">
        <v>7</v>
      </c>
      <c r="E13" s="40">
        <f t="shared" si="0"/>
        <v>31</v>
      </c>
      <c r="F13" s="40">
        <v>96</v>
      </c>
      <c r="G13" s="40">
        <v>96</v>
      </c>
      <c r="H13" s="40">
        <v>62</v>
      </c>
      <c r="I13" s="40">
        <v>254</v>
      </c>
      <c r="J13" s="41">
        <v>256</v>
      </c>
      <c r="K13" s="41">
        <v>513</v>
      </c>
      <c r="L13" s="41">
        <v>222</v>
      </c>
      <c r="M13" s="41">
        <f t="shared" si="2"/>
        <v>991</v>
      </c>
      <c r="N13" s="41">
        <v>277</v>
      </c>
      <c r="O13" s="41">
        <v>472</v>
      </c>
      <c r="P13" s="41">
        <v>261</v>
      </c>
      <c r="Q13" s="41">
        <f t="shared" si="3"/>
        <v>1010</v>
      </c>
      <c r="R13" s="41">
        <f t="shared" si="4"/>
        <v>2001</v>
      </c>
    </row>
    <row r="14" spans="1:18" ht="22.5" customHeight="1" x14ac:dyDescent="0.15">
      <c r="A14" s="40" t="s">
        <v>108</v>
      </c>
      <c r="B14" s="40">
        <v>11</v>
      </c>
      <c r="C14" s="40">
        <v>13</v>
      </c>
      <c r="D14" s="40">
        <v>7</v>
      </c>
      <c r="E14" s="40">
        <v>31</v>
      </c>
      <c r="F14" s="40">
        <v>96</v>
      </c>
      <c r="G14" s="40">
        <v>96</v>
      </c>
      <c r="H14" s="40">
        <v>62</v>
      </c>
      <c r="I14" s="40">
        <v>254</v>
      </c>
      <c r="J14" s="41">
        <v>240</v>
      </c>
      <c r="K14" s="41">
        <v>408</v>
      </c>
      <c r="L14" s="41">
        <v>342</v>
      </c>
      <c r="M14" s="41">
        <v>990</v>
      </c>
      <c r="N14" s="41">
        <v>277</v>
      </c>
      <c r="O14" s="41">
        <v>370</v>
      </c>
      <c r="P14" s="41">
        <v>357</v>
      </c>
      <c r="Q14" s="41">
        <v>1004</v>
      </c>
      <c r="R14" s="41">
        <v>1994</v>
      </c>
    </row>
    <row r="15" spans="1:18" ht="22.5" customHeight="1" x14ac:dyDescent="0.15">
      <c r="A15" s="40" t="s">
        <v>135</v>
      </c>
      <c r="B15" s="40"/>
      <c r="C15" s="40"/>
      <c r="D15" s="40"/>
      <c r="E15" s="40"/>
      <c r="F15" s="40"/>
      <c r="G15" s="40"/>
      <c r="H15" s="40"/>
      <c r="I15" s="40"/>
      <c r="J15" s="41"/>
      <c r="K15" s="41"/>
      <c r="L15" s="41"/>
      <c r="M15" s="41"/>
      <c r="N15" s="41"/>
      <c r="O15" s="41"/>
      <c r="P15" s="41"/>
      <c r="Q15" s="41"/>
      <c r="R15" s="41"/>
    </row>
  </sheetData>
  <mergeCells count="9">
    <mergeCell ref="J3:M3"/>
    <mergeCell ref="N3:Q3"/>
    <mergeCell ref="R3:R4"/>
    <mergeCell ref="A1:B1"/>
    <mergeCell ref="C1:R1"/>
    <mergeCell ref="A2:A3"/>
    <mergeCell ref="J2:R2"/>
    <mergeCell ref="B2:E3"/>
    <mergeCell ref="F2:I3"/>
  </mergeCells>
  <hyperlinks>
    <hyperlink ref="A1:B1" location="Menü!A1" display="Tablo 14a:                " xr:uid="{00000000-0004-0000-0F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</sheetPr>
  <dimension ref="A1:M18"/>
  <sheetViews>
    <sheetView topLeftCell="A4" workbookViewId="0">
      <selection activeCell="M14" sqref="M14"/>
    </sheetView>
  </sheetViews>
  <sheetFormatPr defaultRowHeight="10.5" x14ac:dyDescent="0.15"/>
  <cols>
    <col min="1" max="1" width="12.85546875" style="1" customWidth="1"/>
    <col min="2" max="2" width="11.85546875" style="1" customWidth="1"/>
    <col min="3" max="3" width="6.85546875" style="1" customWidth="1"/>
    <col min="4" max="4" width="14.42578125" style="1" customWidth="1"/>
    <col min="5" max="5" width="16.140625" style="1" customWidth="1"/>
    <col min="6" max="6" width="15.85546875" style="1" customWidth="1"/>
    <col min="7" max="7" width="5.7109375" style="1" customWidth="1"/>
    <col min="8" max="8" width="12.7109375" style="1" customWidth="1"/>
    <col min="9" max="9" width="13" style="1" customWidth="1"/>
    <col min="10" max="10" width="13.42578125" style="1" customWidth="1"/>
    <col min="11" max="11" width="7.28515625" style="1" customWidth="1"/>
    <col min="12" max="12" width="14.5703125" style="1" customWidth="1"/>
    <col min="13" max="13" width="13.140625" style="1" customWidth="1"/>
    <col min="14" max="16384" width="9.140625" style="1"/>
  </cols>
  <sheetData>
    <row r="1" spans="1:13" customFormat="1" ht="30.75" customHeight="1" thickTop="1" x14ac:dyDescent="0.25">
      <c r="A1" s="474" t="s">
        <v>189</v>
      </c>
      <c r="B1" s="475"/>
      <c r="C1" s="476" t="s">
        <v>79</v>
      </c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ht="28.5" customHeight="1" x14ac:dyDescent="0.15">
      <c r="A2" s="3"/>
      <c r="B2" s="486" t="s">
        <v>72</v>
      </c>
      <c r="C2" s="486"/>
      <c r="D2" s="486"/>
      <c r="E2" s="486"/>
      <c r="F2" s="486" t="s">
        <v>73</v>
      </c>
      <c r="G2" s="486"/>
      <c r="H2" s="486"/>
      <c r="I2" s="486"/>
      <c r="J2" s="486" t="s">
        <v>74</v>
      </c>
      <c r="K2" s="486"/>
      <c r="L2" s="486"/>
      <c r="M2" s="486"/>
    </row>
    <row r="3" spans="1:13" ht="24.95" customHeight="1" x14ac:dyDescent="0.15">
      <c r="A3" s="4" t="s">
        <v>76</v>
      </c>
      <c r="B3" s="4" t="s">
        <v>68</v>
      </c>
      <c r="C3" s="4" t="s">
        <v>75</v>
      </c>
      <c r="D3" s="4" t="s">
        <v>66</v>
      </c>
      <c r="E3" s="4" t="s">
        <v>12</v>
      </c>
      <c r="F3" s="4" t="s">
        <v>68</v>
      </c>
      <c r="G3" s="4" t="s">
        <v>75</v>
      </c>
      <c r="H3" s="4" t="s">
        <v>66</v>
      </c>
      <c r="I3" s="4" t="s">
        <v>12</v>
      </c>
      <c r="J3" s="4" t="s">
        <v>68</v>
      </c>
      <c r="K3" s="4" t="s">
        <v>75</v>
      </c>
      <c r="L3" s="4" t="s">
        <v>66</v>
      </c>
      <c r="M3" s="4" t="s">
        <v>12</v>
      </c>
    </row>
    <row r="4" spans="1:13" ht="24.95" customHeight="1" x14ac:dyDescent="0.15">
      <c r="A4" s="4" t="s">
        <v>76</v>
      </c>
      <c r="B4" s="4" t="s">
        <v>68</v>
      </c>
      <c r="C4" s="4" t="s">
        <v>75</v>
      </c>
      <c r="D4" s="4" t="s">
        <v>66</v>
      </c>
      <c r="E4" s="4" t="s">
        <v>12</v>
      </c>
      <c r="F4" s="4" t="s">
        <v>68</v>
      </c>
      <c r="G4" s="4" t="s">
        <v>75</v>
      </c>
      <c r="H4" s="4" t="s">
        <v>66</v>
      </c>
      <c r="I4" s="4" t="s">
        <v>12</v>
      </c>
      <c r="J4" s="4" t="s">
        <v>68</v>
      </c>
      <c r="K4" s="4" t="s">
        <v>75</v>
      </c>
      <c r="L4" s="4" t="s">
        <v>66</v>
      </c>
      <c r="M4" s="4" t="s">
        <v>12</v>
      </c>
    </row>
    <row r="5" spans="1:13" ht="24.95" customHeight="1" x14ac:dyDescent="0.15">
      <c r="A5" s="40" t="s">
        <v>17</v>
      </c>
      <c r="B5" s="148">
        <v>898365.21</v>
      </c>
      <c r="C5" s="149"/>
      <c r="D5" s="149">
        <v>128658.58</v>
      </c>
      <c r="E5" s="149">
        <f>D5+B5</f>
        <v>1027023.7899999999</v>
      </c>
      <c r="F5" s="149">
        <v>398651.35</v>
      </c>
      <c r="G5" s="149"/>
      <c r="H5" s="149">
        <v>93589.35</v>
      </c>
      <c r="I5" s="149">
        <f>F5+H5</f>
        <v>492240.69999999995</v>
      </c>
      <c r="J5" s="149">
        <f>B5+F5</f>
        <v>1297016.56</v>
      </c>
      <c r="K5" s="149"/>
      <c r="L5" s="149">
        <f>D5+H5</f>
        <v>222247.93</v>
      </c>
      <c r="M5" s="149">
        <f>L5+J5</f>
        <v>1519264.49</v>
      </c>
    </row>
    <row r="6" spans="1:13" ht="24.95" customHeight="1" x14ac:dyDescent="0.15">
      <c r="A6" s="40" t="s">
        <v>18</v>
      </c>
      <c r="B6" s="148">
        <v>921654.32</v>
      </c>
      <c r="C6" s="148"/>
      <c r="D6" s="148">
        <v>135698.32</v>
      </c>
      <c r="E6" s="149">
        <f t="shared" ref="E6:E12" si="0">D6+B6</f>
        <v>1057352.6399999999</v>
      </c>
      <c r="F6" s="148">
        <v>401985.65</v>
      </c>
      <c r="G6" s="148"/>
      <c r="H6" s="148">
        <v>97168.29</v>
      </c>
      <c r="I6" s="149">
        <f t="shared" ref="I6:I12" si="1">F6+H6</f>
        <v>499153.94</v>
      </c>
      <c r="J6" s="149">
        <f t="shared" ref="J6:J12" si="2">B6+F6</f>
        <v>1323639.97</v>
      </c>
      <c r="K6" s="148"/>
      <c r="L6" s="149">
        <f t="shared" ref="L6:L12" si="3">D6+H6</f>
        <v>232866.61</v>
      </c>
      <c r="M6" s="149">
        <f t="shared" ref="M6:M12" si="4">L6+J6</f>
        <v>1556506.58</v>
      </c>
    </row>
    <row r="7" spans="1:13" ht="24.95" customHeight="1" x14ac:dyDescent="0.15">
      <c r="A7" s="40" t="s">
        <v>19</v>
      </c>
      <c r="B7" s="150">
        <v>1080080</v>
      </c>
      <c r="C7" s="149"/>
      <c r="D7" s="149">
        <v>135220.48000000001</v>
      </c>
      <c r="E7" s="149">
        <f t="shared" si="0"/>
        <v>1215300.48</v>
      </c>
      <c r="F7" s="149">
        <v>405458.3</v>
      </c>
      <c r="G7" s="149"/>
      <c r="H7" s="149">
        <v>98954</v>
      </c>
      <c r="I7" s="149">
        <f>F7+H7</f>
        <v>504412.3</v>
      </c>
      <c r="J7" s="149">
        <f t="shared" si="2"/>
        <v>1485538.3</v>
      </c>
      <c r="K7" s="149"/>
      <c r="L7" s="149">
        <f t="shared" si="3"/>
        <v>234174.48</v>
      </c>
      <c r="M7" s="149">
        <f t="shared" si="4"/>
        <v>1719712.78</v>
      </c>
    </row>
    <row r="8" spans="1:13" ht="24.95" customHeight="1" x14ac:dyDescent="0.15">
      <c r="A8" s="40" t="s">
        <v>20</v>
      </c>
      <c r="B8" s="148">
        <v>1119254.52</v>
      </c>
      <c r="C8" s="148"/>
      <c r="D8" s="148">
        <v>198458.6</v>
      </c>
      <c r="E8" s="149">
        <f t="shared" si="0"/>
        <v>1317713.1200000001</v>
      </c>
      <c r="F8" s="148">
        <v>498256.4</v>
      </c>
      <c r="G8" s="148"/>
      <c r="H8" s="148">
        <v>102679.5</v>
      </c>
      <c r="I8" s="149">
        <f t="shared" si="1"/>
        <v>600935.9</v>
      </c>
      <c r="J8" s="149">
        <f t="shared" si="2"/>
        <v>1617510.92</v>
      </c>
      <c r="K8" s="148"/>
      <c r="L8" s="149">
        <f t="shared" si="3"/>
        <v>301138.09999999998</v>
      </c>
      <c r="M8" s="149">
        <f t="shared" si="4"/>
        <v>1918649.02</v>
      </c>
    </row>
    <row r="9" spans="1:13" ht="24.95" customHeight="1" x14ac:dyDescent="0.15">
      <c r="A9" s="40" t="s">
        <v>47</v>
      </c>
      <c r="B9" s="148">
        <v>1154635</v>
      </c>
      <c r="C9" s="149"/>
      <c r="D9" s="149">
        <v>268830</v>
      </c>
      <c r="E9" s="149">
        <f t="shared" si="0"/>
        <v>1423465</v>
      </c>
      <c r="F9" s="149">
        <v>510586.2</v>
      </c>
      <c r="G9" s="149"/>
      <c r="H9" s="149">
        <v>103631.1</v>
      </c>
      <c r="I9" s="149">
        <f t="shared" si="1"/>
        <v>614217.30000000005</v>
      </c>
      <c r="J9" s="149">
        <f t="shared" si="2"/>
        <v>1665221.2</v>
      </c>
      <c r="K9" s="149"/>
      <c r="L9" s="149">
        <f t="shared" si="3"/>
        <v>372461.1</v>
      </c>
      <c r="M9" s="149">
        <f t="shared" si="4"/>
        <v>2037682.2999999998</v>
      </c>
    </row>
    <row r="10" spans="1:13" ht="24.95" customHeight="1" x14ac:dyDescent="0.15">
      <c r="A10" s="40" t="s">
        <v>104</v>
      </c>
      <c r="B10" s="150">
        <v>1433263.68</v>
      </c>
      <c r="C10" s="150"/>
      <c r="D10" s="150">
        <v>502144.92</v>
      </c>
      <c r="E10" s="149">
        <f t="shared" si="0"/>
        <v>1935408.5999999999</v>
      </c>
      <c r="F10" s="150">
        <v>651782.16</v>
      </c>
      <c r="G10" s="150"/>
      <c r="H10" s="150">
        <v>166728.69</v>
      </c>
      <c r="I10" s="149">
        <f t="shared" si="1"/>
        <v>818510.85000000009</v>
      </c>
      <c r="J10" s="149">
        <f t="shared" si="2"/>
        <v>2085045.8399999999</v>
      </c>
      <c r="K10" s="150"/>
      <c r="L10" s="149">
        <f t="shared" si="3"/>
        <v>668873.61</v>
      </c>
      <c r="M10" s="149">
        <f t="shared" si="4"/>
        <v>2753919.4499999997</v>
      </c>
    </row>
    <row r="11" spans="1:13" ht="24.95" customHeight="1" x14ac:dyDescent="0.15">
      <c r="A11" s="40" t="s">
        <v>105</v>
      </c>
      <c r="B11" s="151">
        <v>1631404.8</v>
      </c>
      <c r="C11" s="151"/>
      <c r="D11" s="151">
        <v>683397</v>
      </c>
      <c r="E11" s="149">
        <f t="shared" si="0"/>
        <v>2314801.7999999998</v>
      </c>
      <c r="F11" s="151">
        <v>980625.52</v>
      </c>
      <c r="G11" s="151"/>
      <c r="H11" s="151">
        <v>288692.64</v>
      </c>
      <c r="I11" s="149">
        <f t="shared" si="1"/>
        <v>1269318.1600000001</v>
      </c>
      <c r="J11" s="149">
        <f t="shared" si="2"/>
        <v>2612030.3200000003</v>
      </c>
      <c r="K11" s="151"/>
      <c r="L11" s="149">
        <f t="shared" si="3"/>
        <v>972089.64</v>
      </c>
      <c r="M11" s="149">
        <f t="shared" si="4"/>
        <v>3584119.9600000004</v>
      </c>
    </row>
    <row r="12" spans="1:13" ht="24.95" customHeight="1" x14ac:dyDescent="0.15">
      <c r="A12" s="40" t="s">
        <v>106</v>
      </c>
      <c r="B12" s="150">
        <v>1857708.54</v>
      </c>
      <c r="C12" s="150"/>
      <c r="D12" s="150">
        <v>872839.8</v>
      </c>
      <c r="E12" s="149">
        <f t="shared" si="0"/>
        <v>2730548.34</v>
      </c>
      <c r="F12" s="150">
        <v>1025798.45</v>
      </c>
      <c r="G12" s="150"/>
      <c r="H12" s="150">
        <v>350255.24</v>
      </c>
      <c r="I12" s="149">
        <f t="shared" si="1"/>
        <v>1376053.69</v>
      </c>
      <c r="J12" s="149">
        <f t="shared" si="2"/>
        <v>2883506.99</v>
      </c>
      <c r="K12" s="150"/>
      <c r="L12" s="149">
        <f t="shared" si="3"/>
        <v>1223095.04</v>
      </c>
      <c r="M12" s="149">
        <f t="shared" si="4"/>
        <v>4106602.0300000003</v>
      </c>
    </row>
    <row r="13" spans="1:13" ht="22.5" customHeight="1" x14ac:dyDescent="0.15">
      <c r="A13" s="40" t="s">
        <v>107</v>
      </c>
      <c r="B13" s="150">
        <v>1896760.8</v>
      </c>
      <c r="C13" s="150"/>
      <c r="D13" s="150" t="s">
        <v>324</v>
      </c>
      <c r="E13" s="149">
        <v>2866240.8</v>
      </c>
      <c r="F13" s="150">
        <v>1120555.42</v>
      </c>
      <c r="G13" s="150"/>
      <c r="H13" s="150">
        <v>467972.68</v>
      </c>
      <c r="I13" s="149">
        <v>1588528.1</v>
      </c>
      <c r="J13" s="149">
        <v>3017316.22</v>
      </c>
      <c r="K13" s="150"/>
      <c r="L13" s="149">
        <v>1437452.68</v>
      </c>
      <c r="M13" s="149">
        <v>4454768.9000000004</v>
      </c>
    </row>
    <row r="14" spans="1:13" ht="22.5" customHeight="1" x14ac:dyDescent="0.15">
      <c r="A14" s="40" t="s">
        <v>108</v>
      </c>
      <c r="B14" s="150">
        <v>1971360</v>
      </c>
      <c r="C14" s="150"/>
      <c r="D14" s="150">
        <v>1251720</v>
      </c>
      <c r="E14" s="149">
        <v>3223080</v>
      </c>
      <c r="F14" s="208">
        <v>985827.2</v>
      </c>
      <c r="G14" s="150"/>
      <c r="H14" s="208">
        <v>588516.06000000006</v>
      </c>
      <c r="I14" s="149" t="s">
        <v>334</v>
      </c>
      <c r="J14" s="209" t="s">
        <v>335</v>
      </c>
      <c r="K14" s="210"/>
      <c r="L14" s="209" t="s">
        <v>336</v>
      </c>
      <c r="M14" s="209" t="s">
        <v>337</v>
      </c>
    </row>
    <row r="15" spans="1:13" ht="22.5" customHeight="1" x14ac:dyDescent="0.15">
      <c r="A15" s="40" t="s">
        <v>135</v>
      </c>
      <c r="B15" s="150"/>
      <c r="C15" s="150"/>
      <c r="D15" s="150"/>
      <c r="E15" s="149"/>
      <c r="F15" s="150"/>
      <c r="G15" s="150"/>
      <c r="H15" s="150"/>
      <c r="I15" s="149"/>
      <c r="J15" s="149"/>
      <c r="K15" s="150"/>
      <c r="L15" s="149"/>
      <c r="M15" s="149"/>
    </row>
    <row r="17" spans="1:1" x14ac:dyDescent="0.15">
      <c r="A17" s="1" t="s">
        <v>305</v>
      </c>
    </row>
    <row r="18" spans="1:1" x14ac:dyDescent="0.15">
      <c r="A18" s="1" t="s">
        <v>306</v>
      </c>
    </row>
  </sheetData>
  <mergeCells count="5">
    <mergeCell ref="A1:B1"/>
    <mergeCell ref="C1:M1"/>
    <mergeCell ref="B2:E2"/>
    <mergeCell ref="F2:I2"/>
    <mergeCell ref="J2:M2"/>
  </mergeCells>
  <hyperlinks>
    <hyperlink ref="A1:B1" location="Menü!A1" display="Tablo 14b:                " xr:uid="{00000000-0004-0000-10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</sheetPr>
  <dimension ref="A1:H23"/>
  <sheetViews>
    <sheetView topLeftCell="A7" workbookViewId="0">
      <selection activeCell="J22" sqref="J22"/>
    </sheetView>
  </sheetViews>
  <sheetFormatPr defaultRowHeight="10.5" x14ac:dyDescent="0.15"/>
  <cols>
    <col min="1" max="1" width="12.85546875" style="1" customWidth="1"/>
    <col min="2" max="2" width="9.85546875" style="1" customWidth="1"/>
    <col min="3" max="8" width="12.7109375" style="1" customWidth="1"/>
    <col min="9" max="16384" width="9.140625" style="1"/>
  </cols>
  <sheetData>
    <row r="1" spans="1:8" customFormat="1" ht="30.75" customHeight="1" thickTop="1" x14ac:dyDescent="0.25">
      <c r="A1" s="474" t="s">
        <v>188</v>
      </c>
      <c r="B1" s="475"/>
      <c r="C1" s="476" t="s">
        <v>125</v>
      </c>
      <c r="D1" s="476"/>
      <c r="E1" s="476"/>
      <c r="F1" s="476"/>
      <c r="G1" s="476"/>
      <c r="H1" s="476"/>
    </row>
    <row r="2" spans="1:8" ht="28.5" customHeight="1" x14ac:dyDescent="0.15">
      <c r="A2" s="3"/>
      <c r="B2" s="3"/>
      <c r="C2" s="486" t="s">
        <v>72</v>
      </c>
      <c r="D2" s="486"/>
      <c r="E2" s="486"/>
      <c r="F2" s="486" t="s">
        <v>73</v>
      </c>
      <c r="G2" s="486"/>
      <c r="H2" s="486"/>
    </row>
    <row r="3" spans="1:8" ht="24.95" customHeight="1" x14ac:dyDescent="0.15">
      <c r="A3" s="4" t="s">
        <v>76</v>
      </c>
      <c r="B3" s="4" t="s">
        <v>77</v>
      </c>
      <c r="C3" s="4" t="s">
        <v>68</v>
      </c>
      <c r="D3" s="4" t="s">
        <v>75</v>
      </c>
      <c r="E3" s="4" t="s">
        <v>66</v>
      </c>
      <c r="F3" s="4" t="s">
        <v>68</v>
      </c>
      <c r="G3" s="4" t="s">
        <v>75</v>
      </c>
      <c r="H3" s="4" t="s">
        <v>66</v>
      </c>
    </row>
    <row r="4" spans="1:8" ht="20.25" customHeight="1" x14ac:dyDescent="0.15">
      <c r="A4" s="487" t="s">
        <v>18</v>
      </c>
      <c r="B4" s="5" t="s">
        <v>70</v>
      </c>
      <c r="C4" s="150">
        <v>4.3</v>
      </c>
      <c r="D4" s="150"/>
      <c r="E4" s="150">
        <v>7.18</v>
      </c>
      <c r="F4" s="150">
        <v>2.25</v>
      </c>
      <c r="G4" s="150"/>
      <c r="H4" s="150">
        <v>2.37</v>
      </c>
    </row>
    <row r="5" spans="1:8" ht="20.25" customHeight="1" x14ac:dyDescent="0.15">
      <c r="A5" s="488"/>
      <c r="B5" s="5" t="s">
        <v>71</v>
      </c>
      <c r="C5" s="150">
        <v>774</v>
      </c>
      <c r="D5" s="150"/>
      <c r="E5" s="150">
        <v>1148.8</v>
      </c>
      <c r="F5" s="150">
        <v>405</v>
      </c>
      <c r="G5" s="150"/>
      <c r="H5" s="150">
        <v>426.6</v>
      </c>
    </row>
    <row r="6" spans="1:8" ht="20.25" customHeight="1" x14ac:dyDescent="0.15">
      <c r="A6" s="487" t="s">
        <v>19</v>
      </c>
      <c r="B6" s="42" t="s">
        <v>70</v>
      </c>
      <c r="C6" s="151">
        <v>4.3099999999999996</v>
      </c>
      <c r="D6" s="151"/>
      <c r="E6" s="151">
        <v>7.21</v>
      </c>
      <c r="F6" s="151">
        <v>2.34</v>
      </c>
      <c r="G6" s="151"/>
      <c r="H6" s="151">
        <v>2.4</v>
      </c>
    </row>
    <row r="7" spans="1:8" ht="20.25" customHeight="1" x14ac:dyDescent="0.15">
      <c r="A7" s="488"/>
      <c r="B7" s="42" t="s">
        <v>71</v>
      </c>
      <c r="C7" s="151">
        <v>775.8</v>
      </c>
      <c r="D7" s="151"/>
      <c r="E7" s="151">
        <v>1297.8</v>
      </c>
      <c r="F7" s="151">
        <v>421.2</v>
      </c>
      <c r="G7" s="151"/>
      <c r="H7" s="151">
        <v>432.2</v>
      </c>
    </row>
    <row r="8" spans="1:8" ht="20.25" customHeight="1" x14ac:dyDescent="0.15">
      <c r="A8" s="487" t="s">
        <v>20</v>
      </c>
      <c r="B8" s="5" t="s">
        <v>70</v>
      </c>
      <c r="C8" s="150">
        <v>4.3899999999999997</v>
      </c>
      <c r="D8" s="150"/>
      <c r="E8" s="150">
        <v>7.31</v>
      </c>
      <c r="F8" s="150">
        <v>2.36</v>
      </c>
      <c r="G8" s="150"/>
      <c r="H8" s="150">
        <v>2.75</v>
      </c>
    </row>
    <row r="9" spans="1:8" ht="20.25" customHeight="1" x14ac:dyDescent="0.15">
      <c r="A9" s="488"/>
      <c r="B9" s="5" t="s">
        <v>71</v>
      </c>
      <c r="C9" s="150">
        <v>790</v>
      </c>
      <c r="D9" s="150"/>
      <c r="E9" s="150">
        <v>1315.84</v>
      </c>
      <c r="F9" s="150">
        <v>424.78</v>
      </c>
      <c r="G9" s="150"/>
      <c r="H9" s="150">
        <v>495</v>
      </c>
    </row>
    <row r="10" spans="1:8" ht="20.25" customHeight="1" x14ac:dyDescent="0.15">
      <c r="A10" s="472" t="s">
        <v>47</v>
      </c>
      <c r="B10" s="42" t="s">
        <v>70</v>
      </c>
      <c r="C10" s="151">
        <v>4.42</v>
      </c>
      <c r="D10" s="151"/>
      <c r="E10" s="151">
        <v>6.79</v>
      </c>
      <c r="F10" s="151">
        <v>2.38</v>
      </c>
      <c r="G10" s="151"/>
      <c r="H10" s="151">
        <v>2.0299999999999998</v>
      </c>
    </row>
    <row r="11" spans="1:8" ht="20.25" customHeight="1" x14ac:dyDescent="0.15">
      <c r="A11" s="473"/>
      <c r="B11" s="42" t="s">
        <v>71</v>
      </c>
      <c r="C11" s="151">
        <v>795.6</v>
      </c>
      <c r="D11" s="151"/>
      <c r="E11" s="151">
        <v>788.35</v>
      </c>
      <c r="F11" s="151">
        <v>425.21</v>
      </c>
      <c r="G11" s="151"/>
      <c r="H11" s="151">
        <v>303.89999999999998</v>
      </c>
    </row>
    <row r="12" spans="1:8" ht="20.25" customHeight="1" x14ac:dyDescent="0.15">
      <c r="A12" s="487" t="s">
        <v>104</v>
      </c>
      <c r="B12" s="5" t="s">
        <v>70</v>
      </c>
      <c r="C12" s="150">
        <v>5.32</v>
      </c>
      <c r="D12" s="150"/>
      <c r="E12" s="150">
        <v>7.32</v>
      </c>
      <c r="F12" s="150">
        <v>2.5499999999999998</v>
      </c>
      <c r="G12" s="150"/>
      <c r="H12" s="150">
        <v>2.19</v>
      </c>
    </row>
    <row r="13" spans="1:8" ht="20.25" customHeight="1" x14ac:dyDescent="0.15">
      <c r="A13" s="488"/>
      <c r="B13" s="5" t="s">
        <v>71</v>
      </c>
      <c r="C13" s="150">
        <v>942.74</v>
      </c>
      <c r="D13" s="150"/>
      <c r="E13" s="150">
        <v>1274.56</v>
      </c>
      <c r="F13" s="150">
        <v>451.56</v>
      </c>
      <c r="G13" s="150"/>
      <c r="H13" s="150">
        <v>381.18</v>
      </c>
    </row>
    <row r="14" spans="1:8" ht="20.25" customHeight="1" x14ac:dyDescent="0.15">
      <c r="A14" s="472" t="s">
        <v>105</v>
      </c>
      <c r="B14" s="42" t="s">
        <v>70</v>
      </c>
      <c r="C14" s="151">
        <v>5.89</v>
      </c>
      <c r="D14" s="151"/>
      <c r="E14" s="151">
        <v>9.2100000000000009</v>
      </c>
      <c r="F14" s="151">
        <v>3.81</v>
      </c>
      <c r="G14" s="151"/>
      <c r="H14" s="151">
        <v>3.64</v>
      </c>
    </row>
    <row r="15" spans="1:8" ht="20.25" customHeight="1" x14ac:dyDescent="0.15">
      <c r="A15" s="473"/>
      <c r="B15" s="42" t="s">
        <v>71</v>
      </c>
      <c r="C15" s="151">
        <v>1060.73</v>
      </c>
      <c r="D15" s="151"/>
      <c r="E15" s="151">
        <v>1658.73</v>
      </c>
      <c r="F15" s="151">
        <v>686.23</v>
      </c>
      <c r="G15" s="151"/>
      <c r="H15" s="151">
        <v>656.12</v>
      </c>
    </row>
    <row r="16" spans="1:8" ht="20.25" customHeight="1" x14ac:dyDescent="0.15">
      <c r="A16" s="487" t="s">
        <v>106</v>
      </c>
      <c r="B16" s="42" t="s">
        <v>70</v>
      </c>
      <c r="C16" s="151">
        <v>7.21</v>
      </c>
      <c r="D16" s="151"/>
      <c r="E16" s="151">
        <v>9.93</v>
      </c>
      <c r="F16" s="151">
        <v>3.98</v>
      </c>
      <c r="G16" s="151"/>
      <c r="H16" s="151">
        <v>3.98</v>
      </c>
    </row>
    <row r="17" spans="1:8" ht="20.25" customHeight="1" x14ac:dyDescent="0.15">
      <c r="A17" s="488"/>
      <c r="B17" s="42" t="s">
        <v>71</v>
      </c>
      <c r="C17" s="151">
        <v>1290.5899999999999</v>
      </c>
      <c r="D17" s="151"/>
      <c r="E17" s="151">
        <v>1777.68</v>
      </c>
      <c r="F17" s="151">
        <v>713.35</v>
      </c>
      <c r="G17" s="151"/>
      <c r="H17" s="151">
        <v>713.35</v>
      </c>
    </row>
    <row r="18" spans="1:8" ht="20.25" customHeight="1" x14ac:dyDescent="0.15">
      <c r="A18" s="487" t="s">
        <v>107</v>
      </c>
      <c r="B18" s="42" t="s">
        <v>70</v>
      </c>
      <c r="C18" s="151">
        <v>7.64</v>
      </c>
      <c r="D18" s="151"/>
      <c r="E18" s="151">
        <v>8.65</v>
      </c>
      <c r="F18" s="151">
        <v>4.5599999999999996</v>
      </c>
      <c r="G18" s="151"/>
      <c r="H18" s="151">
        <v>4.55</v>
      </c>
    </row>
    <row r="19" spans="1:8" ht="20.25" customHeight="1" x14ac:dyDescent="0.15">
      <c r="A19" s="488"/>
      <c r="B19" s="42" t="s">
        <v>71</v>
      </c>
      <c r="C19" s="151">
        <v>1376.46</v>
      </c>
      <c r="D19" s="151"/>
      <c r="E19" s="151">
        <v>1556.15</v>
      </c>
      <c r="F19" s="151">
        <v>813.18</v>
      </c>
      <c r="G19" s="151"/>
      <c r="H19" s="151">
        <v>811.25</v>
      </c>
    </row>
    <row r="20" spans="1:8" ht="19.5" customHeight="1" x14ac:dyDescent="0.15">
      <c r="A20" s="487" t="s">
        <v>108</v>
      </c>
      <c r="B20" s="42" t="s">
        <v>70</v>
      </c>
      <c r="C20" s="151">
        <v>8.4499999999999993</v>
      </c>
      <c r="D20" s="151"/>
      <c r="E20" s="151">
        <v>9.9499999999999993</v>
      </c>
      <c r="F20" s="151">
        <v>4.28</v>
      </c>
      <c r="G20" s="151"/>
      <c r="H20" s="151">
        <v>4.7300000000000004</v>
      </c>
    </row>
    <row r="21" spans="1:8" ht="19.5" customHeight="1" x14ac:dyDescent="0.15">
      <c r="A21" s="488"/>
      <c r="B21" s="42" t="s">
        <v>71</v>
      </c>
      <c r="C21" s="151" t="s">
        <v>333</v>
      </c>
      <c r="D21" s="151"/>
      <c r="E21" s="151">
        <v>1790.73</v>
      </c>
      <c r="F21" s="151">
        <v>761.27</v>
      </c>
      <c r="G21" s="151"/>
      <c r="H21" s="151">
        <v>841.94</v>
      </c>
    </row>
    <row r="22" spans="1:8" ht="19.5" customHeight="1" x14ac:dyDescent="0.15">
      <c r="A22" s="487" t="s">
        <v>135</v>
      </c>
      <c r="B22" s="42" t="s">
        <v>70</v>
      </c>
      <c r="C22" s="151"/>
      <c r="D22" s="151"/>
      <c r="E22" s="151"/>
      <c r="F22" s="151"/>
      <c r="G22" s="151"/>
      <c r="H22" s="151"/>
    </row>
    <row r="23" spans="1:8" ht="19.5" customHeight="1" x14ac:dyDescent="0.15">
      <c r="A23" s="488"/>
      <c r="B23" s="42" t="s">
        <v>71</v>
      </c>
      <c r="C23" s="151"/>
      <c r="D23" s="151"/>
      <c r="E23" s="151"/>
      <c r="F23" s="151"/>
      <c r="G23" s="151"/>
      <c r="H23" s="151"/>
    </row>
  </sheetData>
  <mergeCells count="14">
    <mergeCell ref="C2:E2"/>
    <mergeCell ref="A20:A21"/>
    <mergeCell ref="F2:H2"/>
    <mergeCell ref="A1:B1"/>
    <mergeCell ref="C1:H1"/>
    <mergeCell ref="A4:A5"/>
    <mergeCell ref="A6:A7"/>
    <mergeCell ref="A22:A23"/>
    <mergeCell ref="A18:A19"/>
    <mergeCell ref="A14:A15"/>
    <mergeCell ref="A16:A17"/>
    <mergeCell ref="A8:A9"/>
    <mergeCell ref="A10:A11"/>
    <mergeCell ref="A12:A13"/>
  </mergeCells>
  <hyperlinks>
    <hyperlink ref="A1:B1" location="Menü!A1" display="Tablo 14c:                " xr:uid="{00000000-0004-0000-11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45"/>
  <sheetViews>
    <sheetView topLeftCell="A10" workbookViewId="0">
      <selection activeCell="F13" sqref="F13"/>
    </sheetView>
  </sheetViews>
  <sheetFormatPr defaultRowHeight="9" x14ac:dyDescent="0.15"/>
  <cols>
    <col min="1" max="1" width="12.7109375" style="6" customWidth="1"/>
    <col min="2" max="2" width="120.5703125" style="6" customWidth="1"/>
    <col min="3" max="16384" width="9.140625" style="6"/>
  </cols>
  <sheetData>
    <row r="1" spans="1:2" ht="43.5" customHeight="1" x14ac:dyDescent="0.35">
      <c r="A1" s="78" t="s">
        <v>80</v>
      </c>
      <c r="B1" s="152" t="s">
        <v>308</v>
      </c>
    </row>
    <row r="2" spans="1:2" x14ac:dyDescent="0.15">
      <c r="A2" s="489" t="s">
        <v>307</v>
      </c>
      <c r="B2" s="490"/>
    </row>
    <row r="3" spans="1:2" x14ac:dyDescent="0.15">
      <c r="A3" s="490"/>
      <c r="B3" s="490"/>
    </row>
    <row r="4" spans="1:2" x14ac:dyDescent="0.15">
      <c r="A4" s="490"/>
      <c r="B4" s="490"/>
    </row>
    <row r="5" spans="1:2" x14ac:dyDescent="0.15">
      <c r="A5" s="490"/>
      <c r="B5" s="490"/>
    </row>
    <row r="6" spans="1:2" x14ac:dyDescent="0.15">
      <c r="A6" s="490"/>
      <c r="B6" s="490"/>
    </row>
    <row r="7" spans="1:2" x14ac:dyDescent="0.15">
      <c r="A7" s="490"/>
      <c r="B7" s="490"/>
    </row>
    <row r="8" spans="1:2" x14ac:dyDescent="0.15">
      <c r="A8" s="490"/>
      <c r="B8" s="490"/>
    </row>
    <row r="9" spans="1:2" x14ac:dyDescent="0.15">
      <c r="A9" s="490"/>
      <c r="B9" s="490"/>
    </row>
    <row r="10" spans="1:2" x14ac:dyDescent="0.15">
      <c r="A10" s="490"/>
      <c r="B10" s="490"/>
    </row>
    <row r="11" spans="1:2" x14ac:dyDescent="0.15">
      <c r="A11" s="490"/>
      <c r="B11" s="490"/>
    </row>
    <row r="12" spans="1:2" x14ac:dyDescent="0.15">
      <c r="A12" s="490"/>
      <c r="B12" s="490"/>
    </row>
    <row r="13" spans="1:2" x14ac:dyDescent="0.15">
      <c r="A13" s="490"/>
      <c r="B13" s="490"/>
    </row>
    <row r="14" spans="1:2" x14ac:dyDescent="0.15">
      <c r="A14" s="490"/>
      <c r="B14" s="490"/>
    </row>
    <row r="15" spans="1:2" x14ac:dyDescent="0.15">
      <c r="A15" s="490"/>
      <c r="B15" s="490"/>
    </row>
    <row r="16" spans="1:2" x14ac:dyDescent="0.15">
      <c r="A16" s="490"/>
      <c r="B16" s="490"/>
    </row>
    <row r="17" spans="1:2" x14ac:dyDescent="0.15">
      <c r="A17" s="490"/>
      <c r="B17" s="490"/>
    </row>
    <row r="18" spans="1:2" x14ac:dyDescent="0.15">
      <c r="A18" s="490"/>
      <c r="B18" s="490"/>
    </row>
    <row r="19" spans="1:2" x14ac:dyDescent="0.15">
      <c r="A19" s="490"/>
      <c r="B19" s="490"/>
    </row>
    <row r="20" spans="1:2" x14ac:dyDescent="0.15">
      <c r="A20" s="490"/>
      <c r="B20" s="490"/>
    </row>
    <row r="21" spans="1:2" x14ac:dyDescent="0.15">
      <c r="A21" s="490"/>
      <c r="B21" s="490"/>
    </row>
    <row r="22" spans="1:2" x14ac:dyDescent="0.15">
      <c r="A22" s="490"/>
      <c r="B22" s="490"/>
    </row>
    <row r="23" spans="1:2" x14ac:dyDescent="0.15">
      <c r="A23" s="490"/>
      <c r="B23" s="490"/>
    </row>
    <row r="24" spans="1:2" x14ac:dyDescent="0.15">
      <c r="A24" s="490"/>
      <c r="B24" s="490"/>
    </row>
    <row r="25" spans="1:2" x14ac:dyDescent="0.15">
      <c r="A25" s="490"/>
      <c r="B25" s="490"/>
    </row>
    <row r="26" spans="1:2" x14ac:dyDescent="0.15">
      <c r="A26" s="490"/>
      <c r="B26" s="490"/>
    </row>
    <row r="27" spans="1:2" x14ac:dyDescent="0.15">
      <c r="A27" s="490"/>
      <c r="B27" s="490"/>
    </row>
    <row r="28" spans="1:2" x14ac:dyDescent="0.15">
      <c r="A28" s="490"/>
      <c r="B28" s="490"/>
    </row>
    <row r="29" spans="1:2" x14ac:dyDescent="0.15">
      <c r="A29" s="490"/>
      <c r="B29" s="490"/>
    </row>
    <row r="30" spans="1:2" x14ac:dyDescent="0.15">
      <c r="A30" s="490"/>
      <c r="B30" s="490"/>
    </row>
    <row r="31" spans="1:2" x14ac:dyDescent="0.15">
      <c r="A31" s="490"/>
      <c r="B31" s="490"/>
    </row>
    <row r="32" spans="1:2" x14ac:dyDescent="0.15">
      <c r="A32" s="490"/>
      <c r="B32" s="490"/>
    </row>
    <row r="33" spans="1:2" x14ac:dyDescent="0.15">
      <c r="A33" s="490"/>
      <c r="B33" s="490"/>
    </row>
    <row r="34" spans="1:2" x14ac:dyDescent="0.15">
      <c r="A34" s="490"/>
      <c r="B34" s="490"/>
    </row>
    <row r="35" spans="1:2" x14ac:dyDescent="0.15">
      <c r="A35" s="490"/>
      <c r="B35" s="490"/>
    </row>
    <row r="36" spans="1:2" x14ac:dyDescent="0.15">
      <c r="A36" s="490"/>
      <c r="B36" s="490"/>
    </row>
    <row r="37" spans="1:2" x14ac:dyDescent="0.15">
      <c r="A37" s="490"/>
      <c r="B37" s="490"/>
    </row>
    <row r="38" spans="1:2" x14ac:dyDescent="0.15">
      <c r="A38" s="490"/>
      <c r="B38" s="490"/>
    </row>
    <row r="39" spans="1:2" x14ac:dyDescent="0.15">
      <c r="A39" s="490"/>
      <c r="B39" s="490"/>
    </row>
    <row r="40" spans="1:2" x14ac:dyDescent="0.15">
      <c r="A40" s="490"/>
      <c r="B40" s="490"/>
    </row>
    <row r="41" spans="1:2" x14ac:dyDescent="0.15">
      <c r="A41" s="490"/>
      <c r="B41" s="490"/>
    </row>
    <row r="42" spans="1:2" x14ac:dyDescent="0.15">
      <c r="A42" s="490"/>
      <c r="B42" s="490"/>
    </row>
    <row r="43" spans="1:2" x14ac:dyDescent="0.15">
      <c r="A43" s="490"/>
      <c r="B43" s="490"/>
    </row>
    <row r="44" spans="1:2" x14ac:dyDescent="0.15">
      <c r="A44" s="490"/>
      <c r="B44" s="490"/>
    </row>
    <row r="45" spans="1:2" x14ac:dyDescent="0.15">
      <c r="A45" s="490"/>
      <c r="B45" s="490"/>
    </row>
  </sheetData>
  <mergeCells count="1">
    <mergeCell ref="A2:B45"/>
  </mergeCells>
  <hyperlinks>
    <hyperlink ref="A1" location="Menü!A1" display="TABLO 15 :" xr:uid="{00000000-0004-0000-12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H19" sqref="H19"/>
    </sheetView>
  </sheetViews>
  <sheetFormatPr defaultRowHeight="15" x14ac:dyDescent="0.25"/>
  <cols>
    <col min="1" max="1" width="18.7109375" customWidth="1"/>
    <col min="2" max="2" width="18.42578125" customWidth="1"/>
    <col min="3" max="3" width="22.7109375" customWidth="1"/>
    <col min="4" max="4" width="25.42578125" customWidth="1"/>
  </cols>
  <sheetData>
    <row r="1" spans="1:4" ht="38.25" customHeight="1" x14ac:dyDescent="0.25">
      <c r="A1" s="425" t="s">
        <v>206</v>
      </c>
      <c r="B1" s="426"/>
      <c r="C1" s="426"/>
      <c r="D1" s="426"/>
    </row>
    <row r="2" spans="1:4" ht="35.25" customHeight="1" x14ac:dyDescent="0.25">
      <c r="A2" s="74" t="s">
        <v>204</v>
      </c>
      <c r="B2" s="74" t="s">
        <v>203</v>
      </c>
      <c r="C2" s="75" t="s">
        <v>250</v>
      </c>
      <c r="D2" s="74" t="s">
        <v>205</v>
      </c>
    </row>
    <row r="3" spans="1:4" ht="35.25" customHeight="1" x14ac:dyDescent="0.25">
      <c r="A3" s="79"/>
      <c r="B3" s="7"/>
      <c r="C3" s="7"/>
      <c r="D3" s="7"/>
    </row>
    <row r="4" spans="1:4" ht="35.25" customHeight="1" x14ac:dyDescent="0.25">
      <c r="A4" s="79"/>
      <c r="B4" s="7"/>
      <c r="C4" s="7"/>
      <c r="D4" s="7"/>
    </row>
    <row r="5" spans="1:4" ht="35.25" customHeight="1" x14ac:dyDescent="0.25">
      <c r="A5" s="79"/>
      <c r="B5" s="7"/>
      <c r="C5" s="7"/>
      <c r="D5" s="7"/>
    </row>
    <row r="6" spans="1:4" ht="35.25" customHeight="1" x14ac:dyDescent="0.25">
      <c r="A6" s="79"/>
      <c r="B6" s="7"/>
      <c r="C6" s="7"/>
      <c r="D6" s="7"/>
    </row>
    <row r="7" spans="1:4" ht="35.25" customHeight="1" x14ac:dyDescent="0.25">
      <c r="A7" s="79"/>
      <c r="B7" s="7"/>
      <c r="C7" s="7"/>
      <c r="D7" s="7"/>
    </row>
    <row r="8" spans="1:4" ht="35.25" customHeight="1" x14ac:dyDescent="0.25">
      <c r="A8" s="79"/>
      <c r="B8" s="7"/>
      <c r="C8" s="7"/>
      <c r="D8" s="7"/>
    </row>
    <row r="9" spans="1:4" ht="35.25" customHeight="1" x14ac:dyDescent="0.25">
      <c r="A9" s="79"/>
      <c r="B9" s="7"/>
      <c r="C9" s="7"/>
      <c r="D9" s="7"/>
    </row>
    <row r="10" spans="1:4" ht="35.25" customHeight="1" x14ac:dyDescent="0.25">
      <c r="A10" s="79"/>
      <c r="B10" s="7"/>
      <c r="C10" s="7"/>
      <c r="D10" s="7"/>
    </row>
    <row r="11" spans="1:4" ht="35.25" customHeight="1" x14ac:dyDescent="0.25">
      <c r="A11" s="79"/>
      <c r="B11" s="7"/>
      <c r="C11" s="7"/>
      <c r="D11" s="7"/>
    </row>
    <row r="12" spans="1:4" ht="35.25" customHeight="1" x14ac:dyDescent="0.25">
      <c r="A12" s="79"/>
      <c r="B12" s="7"/>
      <c r="C12" s="7"/>
      <c r="D12" s="7"/>
    </row>
    <row r="13" spans="1:4" ht="35.25" customHeight="1" x14ac:dyDescent="0.25">
      <c r="A13" s="74" t="s">
        <v>204</v>
      </c>
      <c r="B13" s="7" t="s">
        <v>203</v>
      </c>
      <c r="C13" s="97" t="s">
        <v>252</v>
      </c>
      <c r="D13" s="96" t="s">
        <v>251</v>
      </c>
    </row>
    <row r="14" spans="1:4" ht="30" customHeight="1" x14ac:dyDescent="0.25">
      <c r="A14" s="79"/>
      <c r="B14" s="7"/>
      <c r="C14" s="7"/>
      <c r="D14" s="7"/>
    </row>
    <row r="15" spans="1:4" ht="30" customHeight="1" x14ac:dyDescent="0.25">
      <c r="A15" s="79"/>
      <c r="B15" s="7"/>
      <c r="C15" s="7"/>
      <c r="D15" s="7"/>
    </row>
    <row r="16" spans="1:4" ht="30" customHeight="1" x14ac:dyDescent="0.25">
      <c r="A16" s="79"/>
      <c r="B16" s="7"/>
      <c r="C16" s="7"/>
      <c r="D16" s="7"/>
    </row>
    <row r="17" spans="1:4" ht="30" customHeight="1" x14ac:dyDescent="0.25">
      <c r="A17" s="79"/>
      <c r="B17" s="7"/>
      <c r="C17" s="7"/>
      <c r="D17" s="7"/>
    </row>
    <row r="18" spans="1:4" ht="30" customHeight="1" x14ac:dyDescent="0.25">
      <c r="A18" s="79"/>
      <c r="B18" s="7"/>
      <c r="C18" s="7"/>
      <c r="D18" s="7"/>
    </row>
    <row r="19" spans="1:4" ht="30" customHeight="1" x14ac:dyDescent="0.25">
      <c r="A19" s="79"/>
      <c r="B19" s="7"/>
      <c r="C19" s="7"/>
      <c r="D19" s="7"/>
    </row>
    <row r="20" spans="1:4" ht="30" customHeight="1" x14ac:dyDescent="0.25">
      <c r="A20" s="79"/>
      <c r="B20" s="7"/>
      <c r="C20" s="7"/>
      <c r="D20" s="7"/>
    </row>
    <row r="21" spans="1:4" ht="30" customHeight="1" x14ac:dyDescent="0.25">
      <c r="A21" s="79"/>
      <c r="B21" s="7"/>
      <c r="C21" s="7"/>
      <c r="D21" s="7"/>
    </row>
    <row r="22" spans="1:4" ht="30" customHeight="1" x14ac:dyDescent="0.25">
      <c r="A22" s="79"/>
      <c r="B22" s="7"/>
      <c r="C22" s="7"/>
      <c r="D22" s="7"/>
    </row>
    <row r="23" spans="1:4" ht="30" customHeight="1" x14ac:dyDescent="0.25">
      <c r="A23" s="79"/>
      <c r="B23" s="7"/>
      <c r="C23" s="7"/>
      <c r="D23" s="7"/>
    </row>
    <row r="24" spans="1:4" ht="15" customHeight="1" x14ac:dyDescent="0.25">
      <c r="A24" s="427" t="s">
        <v>253</v>
      </c>
      <c r="B24" s="428"/>
      <c r="C24" s="428"/>
      <c r="D24" s="428"/>
    </row>
    <row r="25" spans="1:4" x14ac:dyDescent="0.25">
      <c r="A25" s="429"/>
      <c r="B25" s="429"/>
      <c r="C25" s="429"/>
      <c r="D25" s="429"/>
    </row>
    <row r="26" spans="1:4" x14ac:dyDescent="0.25">
      <c r="A26" s="429"/>
      <c r="B26" s="429"/>
      <c r="C26" s="429"/>
      <c r="D26" s="429"/>
    </row>
    <row r="27" spans="1:4" x14ac:dyDescent="0.25">
      <c r="A27" s="429"/>
      <c r="B27" s="429"/>
      <c r="C27" s="429"/>
      <c r="D27" s="429"/>
    </row>
  </sheetData>
  <mergeCells count="2">
    <mergeCell ref="A1:D1"/>
    <mergeCell ref="A24:D2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-0.249977111117893"/>
  </sheetPr>
  <dimension ref="A1:E26"/>
  <sheetViews>
    <sheetView topLeftCell="A13" workbookViewId="0">
      <selection activeCell="A23" sqref="A23:A26"/>
    </sheetView>
  </sheetViews>
  <sheetFormatPr defaultRowHeight="12.75" x14ac:dyDescent="0.2"/>
  <cols>
    <col min="1" max="2" width="13.28515625" style="43" customWidth="1"/>
    <col min="3" max="3" width="19.140625" style="43" customWidth="1"/>
    <col min="4" max="4" width="18.7109375" style="43" customWidth="1"/>
    <col min="5" max="5" width="26.140625" style="43" customWidth="1"/>
    <col min="6" max="16384" width="9.140625" style="43"/>
  </cols>
  <sheetData>
    <row r="1" spans="1:5" ht="30" customHeight="1" thickTop="1" x14ac:dyDescent="0.2">
      <c r="A1" s="474" t="s">
        <v>126</v>
      </c>
      <c r="B1" s="475"/>
      <c r="C1" s="435" t="s">
        <v>162</v>
      </c>
      <c r="D1" s="436"/>
      <c r="E1" s="437"/>
    </row>
    <row r="2" spans="1:5" ht="38.25" x14ac:dyDescent="0.2">
      <c r="A2" s="8" t="s">
        <v>76</v>
      </c>
      <c r="B2" s="8" t="s">
        <v>127</v>
      </c>
      <c r="C2" s="8" t="s">
        <v>81</v>
      </c>
      <c r="D2" s="8" t="s">
        <v>82</v>
      </c>
      <c r="E2" s="8" t="s">
        <v>83</v>
      </c>
    </row>
    <row r="3" spans="1:5" ht="24.95" customHeight="1" x14ac:dyDescent="0.2">
      <c r="A3" s="491" t="s">
        <v>104</v>
      </c>
      <c r="B3" s="37" t="s">
        <v>25</v>
      </c>
      <c r="C3" s="181">
        <v>4</v>
      </c>
      <c r="D3" s="44"/>
      <c r="E3" s="181">
        <v>4</v>
      </c>
    </row>
    <row r="4" spans="1:5" ht="24.95" customHeight="1" x14ac:dyDescent="0.2">
      <c r="A4" s="492"/>
      <c r="B4" s="37" t="s">
        <v>64</v>
      </c>
      <c r="C4" s="181">
        <v>15</v>
      </c>
      <c r="D4" s="44"/>
      <c r="E4" s="181">
        <v>15</v>
      </c>
    </row>
    <row r="5" spans="1:5" ht="24.95" customHeight="1" x14ac:dyDescent="0.2">
      <c r="A5" s="492"/>
      <c r="B5" s="45" t="s">
        <v>65</v>
      </c>
      <c r="C5" s="181">
        <v>15</v>
      </c>
      <c r="D5" s="44"/>
      <c r="E5" s="181">
        <v>15</v>
      </c>
    </row>
    <row r="6" spans="1:5" ht="24.95" customHeight="1" x14ac:dyDescent="0.2">
      <c r="A6" s="493"/>
      <c r="B6" s="45" t="s">
        <v>66</v>
      </c>
      <c r="C6" s="181">
        <v>6</v>
      </c>
      <c r="D6" s="44"/>
      <c r="E6" s="181">
        <v>6</v>
      </c>
    </row>
    <row r="7" spans="1:5" ht="24.95" customHeight="1" x14ac:dyDescent="0.2">
      <c r="A7" s="491" t="s">
        <v>105</v>
      </c>
      <c r="B7" s="37" t="s">
        <v>25</v>
      </c>
      <c r="C7" s="181">
        <v>4</v>
      </c>
      <c r="D7" s="44"/>
      <c r="E7" s="181">
        <v>4</v>
      </c>
    </row>
    <row r="8" spans="1:5" ht="24.95" customHeight="1" x14ac:dyDescent="0.2">
      <c r="A8" s="492"/>
      <c r="B8" s="37" t="s">
        <v>64</v>
      </c>
      <c r="C8" s="181">
        <v>12</v>
      </c>
      <c r="D8" s="44"/>
      <c r="E8" s="181">
        <v>12</v>
      </c>
    </row>
    <row r="9" spans="1:5" ht="24.95" customHeight="1" x14ac:dyDescent="0.2">
      <c r="A9" s="492"/>
      <c r="B9" s="45" t="s">
        <v>65</v>
      </c>
      <c r="C9" s="181">
        <v>14</v>
      </c>
      <c r="D9" s="44"/>
      <c r="E9" s="181">
        <v>14</v>
      </c>
    </row>
    <row r="10" spans="1:5" ht="24.95" customHeight="1" x14ac:dyDescent="0.2">
      <c r="A10" s="493"/>
      <c r="B10" s="45" t="s">
        <v>66</v>
      </c>
      <c r="C10" s="181">
        <v>6</v>
      </c>
      <c r="D10" s="44"/>
      <c r="E10" s="181">
        <v>6</v>
      </c>
    </row>
    <row r="11" spans="1:5" ht="24.95" customHeight="1" x14ac:dyDescent="0.2">
      <c r="A11" s="491" t="s">
        <v>106</v>
      </c>
      <c r="B11" s="37" t="s">
        <v>25</v>
      </c>
      <c r="C11" s="181">
        <v>5</v>
      </c>
      <c r="D11" s="44"/>
      <c r="E11" s="181">
        <v>5</v>
      </c>
    </row>
    <row r="12" spans="1:5" ht="24.95" customHeight="1" x14ac:dyDescent="0.2">
      <c r="A12" s="492"/>
      <c r="B12" s="37" t="s">
        <v>64</v>
      </c>
      <c r="C12" s="181">
        <v>12</v>
      </c>
      <c r="D12" s="44"/>
      <c r="E12" s="181">
        <v>12</v>
      </c>
    </row>
    <row r="13" spans="1:5" ht="24.95" customHeight="1" x14ac:dyDescent="0.2">
      <c r="A13" s="492"/>
      <c r="B13" s="45" t="s">
        <v>65</v>
      </c>
      <c r="C13" s="181">
        <v>18</v>
      </c>
      <c r="D13" s="44"/>
      <c r="E13" s="181">
        <v>18</v>
      </c>
    </row>
    <row r="14" spans="1:5" ht="24.95" customHeight="1" x14ac:dyDescent="0.2">
      <c r="A14" s="493"/>
      <c r="B14" s="45" t="s">
        <v>66</v>
      </c>
      <c r="C14" s="181">
        <v>6</v>
      </c>
      <c r="D14" s="44"/>
      <c r="E14" s="181">
        <v>6</v>
      </c>
    </row>
    <row r="15" spans="1:5" ht="22.5" customHeight="1" x14ac:dyDescent="0.2">
      <c r="A15" s="491" t="s">
        <v>107</v>
      </c>
      <c r="B15" s="37" t="s">
        <v>25</v>
      </c>
      <c r="C15" s="181">
        <v>5</v>
      </c>
      <c r="D15" s="44"/>
      <c r="E15" s="181">
        <v>5</v>
      </c>
    </row>
    <row r="16" spans="1:5" ht="22.5" customHeight="1" x14ac:dyDescent="0.2">
      <c r="A16" s="492"/>
      <c r="B16" s="37" t="s">
        <v>64</v>
      </c>
      <c r="C16" s="181">
        <v>16</v>
      </c>
      <c r="D16" s="44"/>
      <c r="E16" s="181">
        <v>16</v>
      </c>
    </row>
    <row r="17" spans="1:5" ht="22.5" customHeight="1" x14ac:dyDescent="0.2">
      <c r="A17" s="492"/>
      <c r="B17" s="45" t="s">
        <v>65</v>
      </c>
      <c r="C17" s="181">
        <v>9</v>
      </c>
      <c r="D17" s="44"/>
      <c r="E17" s="181">
        <v>9</v>
      </c>
    </row>
    <row r="18" spans="1:5" ht="22.5" customHeight="1" x14ac:dyDescent="0.2">
      <c r="A18" s="493"/>
      <c r="B18" s="45" t="s">
        <v>66</v>
      </c>
      <c r="C18" s="181">
        <v>8</v>
      </c>
      <c r="D18" s="44"/>
      <c r="E18" s="181">
        <v>8</v>
      </c>
    </row>
    <row r="19" spans="1:5" ht="23.25" customHeight="1" x14ac:dyDescent="0.2">
      <c r="A19" s="491" t="s">
        <v>108</v>
      </c>
      <c r="B19" s="37" t="s">
        <v>25</v>
      </c>
      <c r="C19" s="181">
        <v>5</v>
      </c>
      <c r="D19" s="44"/>
      <c r="E19" s="181">
        <v>5</v>
      </c>
    </row>
    <row r="20" spans="1:5" ht="23.25" customHeight="1" x14ac:dyDescent="0.2">
      <c r="A20" s="492"/>
      <c r="B20" s="37" t="s">
        <v>64</v>
      </c>
      <c r="C20" s="181">
        <v>16</v>
      </c>
      <c r="D20" s="44"/>
      <c r="E20" s="181">
        <v>16</v>
      </c>
    </row>
    <row r="21" spans="1:5" ht="23.25" customHeight="1" x14ac:dyDescent="0.2">
      <c r="A21" s="492"/>
      <c r="B21" s="45" t="s">
        <v>65</v>
      </c>
      <c r="C21" s="181">
        <v>8</v>
      </c>
      <c r="D21" s="44"/>
      <c r="E21" s="181">
        <v>8</v>
      </c>
    </row>
    <row r="22" spans="1:5" ht="23.25" customHeight="1" x14ac:dyDescent="0.2">
      <c r="A22" s="493"/>
      <c r="B22" s="45" t="s">
        <v>66</v>
      </c>
      <c r="C22" s="181">
        <v>8</v>
      </c>
      <c r="D22" s="44"/>
      <c r="E22" s="181">
        <v>8</v>
      </c>
    </row>
    <row r="23" spans="1:5" ht="27" customHeight="1" x14ac:dyDescent="0.2">
      <c r="A23" s="491" t="s">
        <v>135</v>
      </c>
      <c r="B23" s="37" t="s">
        <v>25</v>
      </c>
      <c r="C23" s="181"/>
      <c r="D23" s="44"/>
      <c r="E23" s="181"/>
    </row>
    <row r="24" spans="1:5" ht="27" customHeight="1" x14ac:dyDescent="0.2">
      <c r="A24" s="492"/>
      <c r="B24" s="37" t="s">
        <v>64</v>
      </c>
      <c r="C24" s="181"/>
      <c r="D24" s="44"/>
      <c r="E24" s="181"/>
    </row>
    <row r="25" spans="1:5" ht="27" customHeight="1" x14ac:dyDescent="0.2">
      <c r="A25" s="492"/>
      <c r="B25" s="45" t="s">
        <v>65</v>
      </c>
      <c r="C25" s="181"/>
      <c r="D25" s="44"/>
      <c r="E25" s="181"/>
    </row>
    <row r="26" spans="1:5" ht="27" customHeight="1" x14ac:dyDescent="0.2">
      <c r="A26" s="493"/>
      <c r="B26" s="45" t="s">
        <v>66</v>
      </c>
      <c r="C26" s="181"/>
      <c r="D26" s="44"/>
      <c r="E26" s="181"/>
    </row>
  </sheetData>
  <mergeCells count="8">
    <mergeCell ref="A23:A26"/>
    <mergeCell ref="A19:A22"/>
    <mergeCell ref="A15:A18"/>
    <mergeCell ref="C1:E1"/>
    <mergeCell ref="A3:A6"/>
    <mergeCell ref="A11:A14"/>
    <mergeCell ref="A1:B1"/>
    <mergeCell ref="A7:A10"/>
  </mergeCells>
  <hyperlinks>
    <hyperlink ref="A1:B1" location="Menü!A1" display="TABLO 16 :" xr:uid="{00000000-0004-0000-1300-000000000000}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/>
  </sheetPr>
  <dimension ref="A1:H26"/>
  <sheetViews>
    <sheetView topLeftCell="A7" workbookViewId="0">
      <selection activeCell="L26" sqref="L26"/>
    </sheetView>
  </sheetViews>
  <sheetFormatPr defaultRowHeight="12.75" x14ac:dyDescent="0.2"/>
  <cols>
    <col min="1" max="2" width="17.7109375" style="11" customWidth="1"/>
    <col min="3" max="3" width="16.28515625" style="94" customWidth="1"/>
    <col min="4" max="4" width="22.85546875" style="101" customWidth="1"/>
    <col min="5" max="5" width="11.5703125" style="101" customWidth="1"/>
    <col min="6" max="8" width="9.140625" style="47"/>
    <col min="9" max="16384" width="9.140625" style="11"/>
  </cols>
  <sheetData>
    <row r="1" spans="1:6" ht="30" customHeight="1" thickTop="1" x14ac:dyDescent="0.2">
      <c r="A1" s="73" t="s">
        <v>134</v>
      </c>
      <c r="B1" s="430" t="s">
        <v>129</v>
      </c>
      <c r="C1" s="430"/>
      <c r="D1" s="430"/>
      <c r="E1" s="430"/>
      <c r="F1" s="46"/>
    </row>
    <row r="2" spans="1:6" ht="42.75" customHeight="1" x14ac:dyDescent="0.2">
      <c r="A2" s="8" t="s">
        <v>128</v>
      </c>
      <c r="B2" s="8" t="s">
        <v>127</v>
      </c>
      <c r="C2" s="192" t="s">
        <v>86</v>
      </c>
      <c r="D2" s="193" t="s">
        <v>133</v>
      </c>
      <c r="E2" s="193" t="s">
        <v>87</v>
      </c>
    </row>
    <row r="3" spans="1:6" ht="20.100000000000001" customHeight="1" x14ac:dyDescent="0.2">
      <c r="A3" s="495" t="s">
        <v>19</v>
      </c>
      <c r="B3" s="49" t="s">
        <v>84</v>
      </c>
      <c r="C3" s="14">
        <v>12592</v>
      </c>
      <c r="D3" s="23">
        <v>1858</v>
      </c>
      <c r="E3" s="23">
        <v>14.75</v>
      </c>
    </row>
    <row r="4" spans="1:6" ht="20.100000000000001" customHeight="1" x14ac:dyDescent="0.2">
      <c r="A4" s="496"/>
      <c r="B4" s="49" t="s">
        <v>85</v>
      </c>
      <c r="C4" s="14">
        <v>3028</v>
      </c>
      <c r="D4" s="23">
        <v>20</v>
      </c>
      <c r="E4" s="23">
        <v>0.66</v>
      </c>
    </row>
    <row r="5" spans="1:6" ht="20.100000000000001" customHeight="1" x14ac:dyDescent="0.2">
      <c r="A5" s="431" t="s">
        <v>20</v>
      </c>
      <c r="B5" s="48" t="s">
        <v>84</v>
      </c>
      <c r="C5" s="9">
        <v>12512</v>
      </c>
      <c r="D5" s="19">
        <v>1856</v>
      </c>
      <c r="E5" s="19">
        <v>14.83</v>
      </c>
    </row>
    <row r="6" spans="1:6" ht="20.100000000000001" customHeight="1" x14ac:dyDescent="0.2">
      <c r="A6" s="433"/>
      <c r="B6" s="48" t="s">
        <v>85</v>
      </c>
      <c r="C6" s="9">
        <v>3049</v>
      </c>
      <c r="D6" s="19">
        <v>39</v>
      </c>
      <c r="E6" s="19">
        <v>1.27</v>
      </c>
    </row>
    <row r="7" spans="1:6" ht="20.100000000000001" customHeight="1" x14ac:dyDescent="0.2">
      <c r="A7" s="495" t="s">
        <v>47</v>
      </c>
      <c r="B7" s="49" t="s">
        <v>84</v>
      </c>
      <c r="C7" s="14">
        <v>12244</v>
      </c>
      <c r="D7" s="23">
        <v>1981</v>
      </c>
      <c r="E7" s="23">
        <v>16.170000000000002</v>
      </c>
    </row>
    <row r="8" spans="1:6" ht="20.100000000000001" customHeight="1" x14ac:dyDescent="0.2">
      <c r="A8" s="496"/>
      <c r="B8" s="49" t="s">
        <v>85</v>
      </c>
      <c r="C8" s="14">
        <v>3257</v>
      </c>
      <c r="D8" s="23">
        <v>193</v>
      </c>
      <c r="E8" s="23">
        <v>5.92</v>
      </c>
    </row>
    <row r="9" spans="1:6" ht="20.100000000000001" customHeight="1" x14ac:dyDescent="0.2">
      <c r="A9" s="434" t="s">
        <v>104</v>
      </c>
      <c r="B9" s="48" t="s">
        <v>130</v>
      </c>
      <c r="C9" s="20">
        <v>10347</v>
      </c>
      <c r="D9" s="116">
        <v>1369</v>
      </c>
      <c r="E9" s="116">
        <v>13.23</v>
      </c>
    </row>
    <row r="10" spans="1:6" ht="20.100000000000001" customHeight="1" x14ac:dyDescent="0.2">
      <c r="A10" s="434"/>
      <c r="B10" s="48" t="s">
        <v>131</v>
      </c>
      <c r="C10" s="20">
        <v>4985</v>
      </c>
      <c r="D10" s="116">
        <v>916</v>
      </c>
      <c r="E10" s="116">
        <v>18.37</v>
      </c>
    </row>
    <row r="11" spans="1:6" ht="20.100000000000001" customHeight="1" x14ac:dyDescent="0.2">
      <c r="A11" s="434"/>
      <c r="B11" s="48" t="s">
        <v>132</v>
      </c>
      <c r="C11" s="108">
        <v>3306</v>
      </c>
      <c r="D11" s="198">
        <v>46</v>
      </c>
      <c r="E11" s="198">
        <v>1.39</v>
      </c>
    </row>
    <row r="12" spans="1:6" ht="20.100000000000001" customHeight="1" x14ac:dyDescent="0.2">
      <c r="A12" s="494" t="s">
        <v>105</v>
      </c>
      <c r="B12" s="104" t="s">
        <v>130</v>
      </c>
      <c r="C12" s="20">
        <v>5758</v>
      </c>
      <c r="D12" s="116">
        <v>1243</v>
      </c>
      <c r="E12" s="116">
        <v>21.58</v>
      </c>
    </row>
    <row r="13" spans="1:6" ht="20.100000000000001" customHeight="1" x14ac:dyDescent="0.2">
      <c r="A13" s="494"/>
      <c r="B13" s="104" t="s">
        <v>131</v>
      </c>
      <c r="C13" s="108">
        <v>6270</v>
      </c>
      <c r="D13" s="116">
        <v>1163</v>
      </c>
      <c r="E13" s="116">
        <v>18.54</v>
      </c>
    </row>
    <row r="14" spans="1:6" ht="20.100000000000001" customHeight="1" x14ac:dyDescent="0.2">
      <c r="A14" s="494"/>
      <c r="B14" s="104" t="s">
        <v>132</v>
      </c>
      <c r="C14" s="108">
        <v>3264</v>
      </c>
      <c r="D14" s="198">
        <v>67</v>
      </c>
      <c r="E14" s="198">
        <v>2.0499999999999998</v>
      </c>
    </row>
    <row r="15" spans="1:6" ht="20.100000000000001" customHeight="1" x14ac:dyDescent="0.2">
      <c r="A15" s="434" t="s">
        <v>106</v>
      </c>
      <c r="B15" s="48" t="s">
        <v>130</v>
      </c>
      <c r="C15" s="20">
        <v>5914</v>
      </c>
      <c r="D15" s="116">
        <v>962</v>
      </c>
      <c r="E15" s="116">
        <v>16.260000000000002</v>
      </c>
    </row>
    <row r="16" spans="1:6" ht="20.100000000000001" customHeight="1" x14ac:dyDescent="0.2">
      <c r="A16" s="434"/>
      <c r="B16" s="48" t="s">
        <v>131</v>
      </c>
      <c r="C16" s="20">
        <v>6340</v>
      </c>
      <c r="D16" s="116">
        <v>946</v>
      </c>
      <c r="E16" s="116">
        <v>14.92</v>
      </c>
    </row>
    <row r="17" spans="1:5" ht="20.100000000000001" customHeight="1" x14ac:dyDescent="0.2">
      <c r="A17" s="434"/>
      <c r="B17" s="48" t="s">
        <v>132</v>
      </c>
      <c r="C17" s="108">
        <v>3834</v>
      </c>
      <c r="D17" s="198">
        <v>58</v>
      </c>
      <c r="E17" s="198">
        <v>1.51</v>
      </c>
    </row>
    <row r="18" spans="1:5" ht="20.100000000000001" customHeight="1" x14ac:dyDescent="0.2">
      <c r="A18" s="494" t="s">
        <v>107</v>
      </c>
      <c r="B18" s="49" t="s">
        <v>130</v>
      </c>
      <c r="C18" s="14">
        <v>6057</v>
      </c>
      <c r="D18" s="23">
        <v>581</v>
      </c>
      <c r="E18" s="23">
        <v>9.59</v>
      </c>
    </row>
    <row r="19" spans="1:5" ht="20.100000000000001" customHeight="1" x14ac:dyDescent="0.2">
      <c r="A19" s="494"/>
      <c r="B19" s="49" t="s">
        <v>131</v>
      </c>
      <c r="C19" s="14">
        <v>6399</v>
      </c>
      <c r="D19" s="23">
        <v>574</v>
      </c>
      <c r="E19" s="23">
        <v>8.9700000000000006</v>
      </c>
    </row>
    <row r="20" spans="1:5" ht="20.100000000000001" customHeight="1" x14ac:dyDescent="0.2">
      <c r="A20" s="494"/>
      <c r="B20" s="49" t="s">
        <v>132</v>
      </c>
      <c r="C20" s="180">
        <v>4313</v>
      </c>
      <c r="D20" s="199">
        <v>197</v>
      </c>
      <c r="E20" s="199">
        <v>4.5599999999999996</v>
      </c>
    </row>
    <row r="21" spans="1:5" ht="20.100000000000001" customHeight="1" x14ac:dyDescent="0.2">
      <c r="A21" s="494" t="s">
        <v>108</v>
      </c>
      <c r="B21" s="204" t="s">
        <v>130</v>
      </c>
      <c r="C21" s="14">
        <v>6068</v>
      </c>
      <c r="D21" s="23">
        <v>597</v>
      </c>
      <c r="E21" s="23">
        <v>9.83</v>
      </c>
    </row>
    <row r="22" spans="1:5" ht="20.100000000000001" customHeight="1" x14ac:dyDescent="0.2">
      <c r="A22" s="494"/>
      <c r="B22" s="204" t="s">
        <v>131</v>
      </c>
      <c r="C22" s="14">
        <v>6325</v>
      </c>
      <c r="D22" s="23">
        <v>584</v>
      </c>
      <c r="E22" s="23">
        <v>9.23</v>
      </c>
    </row>
    <row r="23" spans="1:5" ht="17.25" customHeight="1" x14ac:dyDescent="0.2">
      <c r="A23" s="494"/>
      <c r="B23" s="204" t="s">
        <v>132</v>
      </c>
      <c r="C23" s="180">
        <v>4417</v>
      </c>
      <c r="D23" s="199">
        <v>128</v>
      </c>
      <c r="E23" s="199">
        <v>2.89</v>
      </c>
    </row>
    <row r="24" spans="1:5" ht="18.75" customHeight="1" x14ac:dyDescent="0.2">
      <c r="A24" s="494" t="s">
        <v>135</v>
      </c>
      <c r="B24" s="207" t="s">
        <v>130</v>
      </c>
      <c r="C24" s="14"/>
      <c r="D24" s="23"/>
      <c r="E24" s="23"/>
    </row>
    <row r="25" spans="1:5" ht="18.75" customHeight="1" x14ac:dyDescent="0.2">
      <c r="A25" s="494"/>
      <c r="B25" s="207" t="s">
        <v>131</v>
      </c>
      <c r="C25" s="14"/>
      <c r="D25" s="23"/>
      <c r="E25" s="23"/>
    </row>
    <row r="26" spans="1:5" ht="18.75" customHeight="1" x14ac:dyDescent="0.2">
      <c r="A26" s="494"/>
      <c r="B26" s="207" t="s">
        <v>132</v>
      </c>
      <c r="C26" s="180"/>
      <c r="D26" s="199"/>
      <c r="E26" s="199"/>
    </row>
  </sheetData>
  <mergeCells count="10">
    <mergeCell ref="A24:A26"/>
    <mergeCell ref="A21:A23"/>
    <mergeCell ref="B1:E1"/>
    <mergeCell ref="A9:A11"/>
    <mergeCell ref="A12:A14"/>
    <mergeCell ref="A15:A17"/>
    <mergeCell ref="A18:A20"/>
    <mergeCell ref="A3:A4"/>
    <mergeCell ref="A5:A6"/>
    <mergeCell ref="A7:A8"/>
  </mergeCells>
  <hyperlinks>
    <hyperlink ref="A1" location="Menü!A1" display="TABLO 17 :" xr:uid="{00000000-0004-0000-1400-000000000000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A1:E20"/>
  <sheetViews>
    <sheetView workbookViewId="0">
      <selection activeCell="J11" sqref="J11"/>
    </sheetView>
  </sheetViews>
  <sheetFormatPr defaultRowHeight="12.75" x14ac:dyDescent="0.2"/>
  <cols>
    <col min="1" max="2" width="14.28515625" style="11" customWidth="1"/>
    <col min="3" max="3" width="11.42578125" style="11" customWidth="1"/>
    <col min="4" max="4" width="25.42578125" style="94" customWidth="1"/>
    <col min="5" max="5" width="11.42578125" style="94" customWidth="1"/>
    <col min="6" max="16384" width="9.140625" style="11"/>
  </cols>
  <sheetData>
    <row r="1" spans="1:5" ht="30" customHeight="1" thickTop="1" x14ac:dyDescent="0.2">
      <c r="A1" s="73" t="s">
        <v>137</v>
      </c>
      <c r="B1" s="435" t="s">
        <v>138</v>
      </c>
      <c r="C1" s="436"/>
      <c r="D1" s="436"/>
      <c r="E1" s="437"/>
    </row>
    <row r="2" spans="1:5" ht="69" customHeight="1" x14ac:dyDescent="0.2">
      <c r="A2" s="30" t="s">
        <v>88</v>
      </c>
      <c r="B2" s="30" t="s">
        <v>144</v>
      </c>
      <c r="C2" s="30" t="s">
        <v>89</v>
      </c>
      <c r="D2" s="194" t="s">
        <v>90</v>
      </c>
      <c r="E2" s="194" t="s">
        <v>136</v>
      </c>
    </row>
    <row r="3" spans="1:5" ht="20.100000000000001" customHeight="1" x14ac:dyDescent="0.2">
      <c r="A3" s="500" t="s">
        <v>19</v>
      </c>
      <c r="B3" s="49" t="s">
        <v>84</v>
      </c>
      <c r="C3" s="14">
        <v>12592</v>
      </c>
      <c r="D3" s="14">
        <v>0</v>
      </c>
      <c r="E3" s="14">
        <v>0</v>
      </c>
    </row>
    <row r="4" spans="1:5" ht="20.100000000000001" customHeight="1" x14ac:dyDescent="0.2">
      <c r="A4" s="501"/>
      <c r="B4" s="49" t="s">
        <v>85</v>
      </c>
      <c r="C4" s="14">
        <v>3028</v>
      </c>
      <c r="D4" s="14">
        <v>0</v>
      </c>
      <c r="E4" s="14">
        <v>0</v>
      </c>
    </row>
    <row r="5" spans="1:5" ht="20.100000000000001" customHeight="1" x14ac:dyDescent="0.2">
      <c r="A5" s="502" t="s">
        <v>20</v>
      </c>
      <c r="B5" s="48" t="s">
        <v>84</v>
      </c>
      <c r="C5" s="9">
        <v>12512</v>
      </c>
      <c r="D5" s="9">
        <v>0</v>
      </c>
      <c r="E5" s="9">
        <v>0</v>
      </c>
    </row>
    <row r="6" spans="1:5" ht="20.100000000000001" customHeight="1" x14ac:dyDescent="0.2">
      <c r="A6" s="499"/>
      <c r="B6" s="48" t="s">
        <v>85</v>
      </c>
      <c r="C6" s="9">
        <v>3049</v>
      </c>
      <c r="D6" s="9">
        <v>1</v>
      </c>
      <c r="E6" s="9">
        <v>0.03</v>
      </c>
    </row>
    <row r="7" spans="1:5" ht="20.100000000000001" customHeight="1" x14ac:dyDescent="0.2">
      <c r="A7" s="500" t="s">
        <v>47</v>
      </c>
      <c r="B7" s="49" t="s">
        <v>84</v>
      </c>
      <c r="C7" s="14">
        <v>12244</v>
      </c>
      <c r="D7" s="14">
        <v>1</v>
      </c>
      <c r="E7" s="14">
        <v>1E-3</v>
      </c>
    </row>
    <row r="8" spans="1:5" ht="20.100000000000001" customHeight="1" x14ac:dyDescent="0.2">
      <c r="A8" s="501"/>
      <c r="B8" s="49" t="s">
        <v>85</v>
      </c>
      <c r="C8" s="14">
        <v>3257</v>
      </c>
      <c r="D8" s="14">
        <v>0</v>
      </c>
      <c r="E8" s="14">
        <v>0</v>
      </c>
    </row>
    <row r="9" spans="1:5" ht="20.100000000000001" customHeight="1" x14ac:dyDescent="0.2">
      <c r="A9" s="502" t="s">
        <v>104</v>
      </c>
      <c r="B9" s="48" t="s">
        <v>131</v>
      </c>
      <c r="C9" s="20">
        <v>4985</v>
      </c>
      <c r="D9" s="20">
        <v>1</v>
      </c>
      <c r="E9" s="20">
        <v>0.02</v>
      </c>
    </row>
    <row r="10" spans="1:5" ht="20.100000000000001" customHeight="1" x14ac:dyDescent="0.2">
      <c r="A10" s="499"/>
      <c r="B10" s="48" t="s">
        <v>132</v>
      </c>
      <c r="C10" s="20">
        <v>3306</v>
      </c>
      <c r="D10" s="20">
        <v>2</v>
      </c>
      <c r="E10" s="20">
        <v>0.03</v>
      </c>
    </row>
    <row r="11" spans="1:5" ht="20.100000000000001" customHeight="1" x14ac:dyDescent="0.2">
      <c r="A11" s="497" t="s">
        <v>105</v>
      </c>
      <c r="B11" s="49" t="s">
        <v>131</v>
      </c>
      <c r="C11" s="108">
        <v>6270</v>
      </c>
      <c r="D11" s="108">
        <v>1</v>
      </c>
      <c r="E11" s="108">
        <v>1.4999999999999999E-2</v>
      </c>
    </row>
    <row r="12" spans="1:5" ht="20.100000000000001" customHeight="1" x14ac:dyDescent="0.2">
      <c r="A12" s="497"/>
      <c r="B12" s="49" t="s">
        <v>132</v>
      </c>
      <c r="C12" s="108">
        <v>3279</v>
      </c>
      <c r="D12" s="108">
        <v>2</v>
      </c>
      <c r="E12" s="108">
        <v>0.06</v>
      </c>
    </row>
    <row r="13" spans="1:5" ht="20.100000000000001" customHeight="1" x14ac:dyDescent="0.2">
      <c r="A13" s="498" t="s">
        <v>106</v>
      </c>
      <c r="B13" s="48" t="s">
        <v>131</v>
      </c>
      <c r="C13" s="20">
        <v>6340</v>
      </c>
      <c r="D13" s="20">
        <v>1</v>
      </c>
      <c r="E13" s="20">
        <v>1.4999999999999999E-2</v>
      </c>
    </row>
    <row r="14" spans="1:5" ht="20.100000000000001" customHeight="1" x14ac:dyDescent="0.2">
      <c r="A14" s="499"/>
      <c r="B14" s="48" t="s">
        <v>132</v>
      </c>
      <c r="C14" s="20">
        <v>3274</v>
      </c>
      <c r="D14" s="20">
        <v>3</v>
      </c>
      <c r="E14" s="20">
        <v>9.0999999999999998E-2</v>
      </c>
    </row>
    <row r="15" spans="1:5" ht="20.100000000000001" customHeight="1" x14ac:dyDescent="0.2">
      <c r="A15" s="497" t="s">
        <v>107</v>
      </c>
      <c r="B15" s="49" t="s">
        <v>131</v>
      </c>
      <c r="C15" s="35">
        <v>6399</v>
      </c>
      <c r="D15" s="180">
        <v>1</v>
      </c>
      <c r="E15" s="180">
        <v>1.4999999999999999E-2</v>
      </c>
    </row>
    <row r="16" spans="1:5" ht="20.100000000000001" customHeight="1" x14ac:dyDescent="0.2">
      <c r="A16" s="497"/>
      <c r="B16" s="49" t="s">
        <v>132</v>
      </c>
      <c r="C16" s="35">
        <v>4313</v>
      </c>
      <c r="D16" s="180">
        <v>2</v>
      </c>
      <c r="E16" s="211">
        <v>0</v>
      </c>
    </row>
    <row r="17" spans="1:5" ht="21" customHeight="1" x14ac:dyDescent="0.2">
      <c r="A17" s="497" t="s">
        <v>108</v>
      </c>
      <c r="B17" s="204" t="s">
        <v>131</v>
      </c>
      <c r="C17" s="35">
        <v>6325</v>
      </c>
      <c r="D17" s="180">
        <v>0</v>
      </c>
      <c r="E17" s="180">
        <v>0</v>
      </c>
    </row>
    <row r="18" spans="1:5" ht="21" customHeight="1" x14ac:dyDescent="0.2">
      <c r="A18" s="497"/>
      <c r="B18" s="204" t="s">
        <v>132</v>
      </c>
      <c r="C18" s="35">
        <v>4417</v>
      </c>
      <c r="D18" s="180">
        <v>0</v>
      </c>
      <c r="E18" s="180">
        <v>0</v>
      </c>
    </row>
    <row r="19" spans="1:5" ht="21" customHeight="1" x14ac:dyDescent="0.2">
      <c r="A19" s="497" t="s">
        <v>135</v>
      </c>
      <c r="B19" s="204" t="s">
        <v>131</v>
      </c>
      <c r="C19" s="35"/>
      <c r="D19" s="180"/>
      <c r="E19" s="180"/>
    </row>
    <row r="20" spans="1:5" ht="21" customHeight="1" x14ac:dyDescent="0.2">
      <c r="A20" s="497"/>
      <c r="B20" s="204" t="s">
        <v>132</v>
      </c>
      <c r="C20" s="35"/>
      <c r="D20" s="180"/>
      <c r="E20" s="180"/>
    </row>
  </sheetData>
  <mergeCells count="10">
    <mergeCell ref="A17:A18"/>
    <mergeCell ref="A19:A20"/>
    <mergeCell ref="B1:E1"/>
    <mergeCell ref="A13:A14"/>
    <mergeCell ref="A15:A16"/>
    <mergeCell ref="A3:A4"/>
    <mergeCell ref="A5:A6"/>
    <mergeCell ref="A7:A8"/>
    <mergeCell ref="A9:A10"/>
    <mergeCell ref="A11:A12"/>
  </mergeCells>
  <hyperlinks>
    <hyperlink ref="A1" location="Menü!A1" display="TABLO 18 :" xr:uid="{00000000-0004-0000-1500-000000000000}"/>
  </hyperlinks>
  <pageMargins left="0.59055118110236227" right="0.19685039370078741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/>
  </sheetPr>
  <dimension ref="A1:M13"/>
  <sheetViews>
    <sheetView workbookViewId="0">
      <selection activeCell="O2" sqref="O2"/>
    </sheetView>
  </sheetViews>
  <sheetFormatPr defaultRowHeight="15" x14ac:dyDescent="0.25"/>
  <cols>
    <col min="1" max="1" width="14.7109375" customWidth="1"/>
    <col min="10" max="10" width="11.140625" customWidth="1"/>
  </cols>
  <sheetData>
    <row r="1" spans="1:13" ht="30" customHeight="1" thickTop="1" x14ac:dyDescent="0.25">
      <c r="A1" s="73" t="s">
        <v>139</v>
      </c>
      <c r="B1" s="436" t="s">
        <v>142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7"/>
    </row>
    <row r="2" spans="1:13" ht="77.25" customHeight="1" x14ac:dyDescent="0.25">
      <c r="A2" s="50"/>
      <c r="B2" s="434" t="s">
        <v>84</v>
      </c>
      <c r="C2" s="434"/>
      <c r="D2" s="434"/>
      <c r="E2" s="434" t="s">
        <v>143</v>
      </c>
      <c r="F2" s="434"/>
      <c r="G2" s="434"/>
      <c r="H2" s="434" t="s">
        <v>140</v>
      </c>
      <c r="I2" s="434"/>
      <c r="J2" s="434"/>
      <c r="K2" s="434" t="s">
        <v>141</v>
      </c>
      <c r="L2" s="434"/>
      <c r="M2" s="434"/>
    </row>
    <row r="3" spans="1:13" ht="63.75" x14ac:dyDescent="0.25">
      <c r="A3" s="8" t="s">
        <v>88</v>
      </c>
      <c r="B3" s="8" t="s">
        <v>91</v>
      </c>
      <c r="C3" s="8" t="s">
        <v>92</v>
      </c>
      <c r="D3" s="8" t="s">
        <v>93</v>
      </c>
      <c r="E3" s="8" t="s">
        <v>91</v>
      </c>
      <c r="F3" s="8" t="s">
        <v>92</v>
      </c>
      <c r="G3" s="8" t="s">
        <v>93</v>
      </c>
      <c r="H3" s="8" t="s">
        <v>91</v>
      </c>
      <c r="I3" s="8" t="s">
        <v>92</v>
      </c>
      <c r="J3" s="8" t="s">
        <v>93</v>
      </c>
      <c r="K3" s="8" t="s">
        <v>91</v>
      </c>
      <c r="L3" s="8" t="s">
        <v>92</v>
      </c>
      <c r="M3" s="8" t="s">
        <v>93</v>
      </c>
    </row>
    <row r="4" spans="1:13" ht="20.100000000000001" customHeight="1" x14ac:dyDescent="0.25">
      <c r="A4" s="49" t="s">
        <v>19</v>
      </c>
      <c r="B4" s="23">
        <v>12592</v>
      </c>
      <c r="C4" s="23">
        <v>49</v>
      </c>
      <c r="D4" s="23">
        <v>0.38</v>
      </c>
      <c r="E4" s="23">
        <v>2863</v>
      </c>
      <c r="F4" s="23">
        <v>37</v>
      </c>
      <c r="G4" s="23">
        <v>1.29</v>
      </c>
      <c r="H4" s="23">
        <v>165</v>
      </c>
      <c r="I4" s="23">
        <v>4</v>
      </c>
      <c r="J4" s="23">
        <v>2.42</v>
      </c>
      <c r="K4" s="23">
        <v>15620</v>
      </c>
      <c r="L4" s="23">
        <v>90</v>
      </c>
      <c r="M4" s="23">
        <v>0.56999999999999995</v>
      </c>
    </row>
    <row r="5" spans="1:13" ht="20.100000000000001" customHeight="1" x14ac:dyDescent="0.25">
      <c r="A5" s="48" t="s">
        <v>20</v>
      </c>
      <c r="B5" s="19">
        <v>12512</v>
      </c>
      <c r="C5" s="19">
        <v>73</v>
      </c>
      <c r="D5" s="19">
        <v>0.57999999999999996</v>
      </c>
      <c r="E5" s="19">
        <v>1411</v>
      </c>
      <c r="F5" s="19">
        <v>21</v>
      </c>
      <c r="G5" s="19">
        <v>1.48</v>
      </c>
      <c r="H5" s="19">
        <v>1638</v>
      </c>
      <c r="I5" s="19">
        <v>28</v>
      </c>
      <c r="J5" s="19">
        <v>1.7</v>
      </c>
      <c r="K5" s="19">
        <v>15561</v>
      </c>
      <c r="L5" s="19">
        <v>122</v>
      </c>
      <c r="M5" s="19">
        <v>0.78</v>
      </c>
    </row>
    <row r="6" spans="1:13" ht="20.100000000000001" customHeight="1" x14ac:dyDescent="0.25">
      <c r="A6" s="49" t="s">
        <v>47</v>
      </c>
      <c r="B6" s="23">
        <v>12244</v>
      </c>
      <c r="C6" s="23">
        <v>43</v>
      </c>
      <c r="D6" s="23">
        <v>0.35</v>
      </c>
      <c r="E6" s="23">
        <v>1361</v>
      </c>
      <c r="F6" s="23">
        <v>26</v>
      </c>
      <c r="G6" s="23">
        <v>1.91</v>
      </c>
      <c r="H6" s="23">
        <v>1896</v>
      </c>
      <c r="I6" s="23">
        <v>86</v>
      </c>
      <c r="J6" s="23">
        <v>4.53</v>
      </c>
      <c r="K6" s="23">
        <v>15501</v>
      </c>
      <c r="L6" s="23">
        <v>155</v>
      </c>
      <c r="M6" s="23">
        <v>0.99</v>
      </c>
    </row>
    <row r="7" spans="1:13" ht="20.100000000000001" customHeight="1" x14ac:dyDescent="0.25">
      <c r="A7" s="48" t="s">
        <v>104</v>
      </c>
      <c r="B7" s="116">
        <v>15332</v>
      </c>
      <c r="C7" s="116">
        <v>192</v>
      </c>
      <c r="D7" s="116">
        <v>1.2E-2</v>
      </c>
      <c r="E7" s="116">
        <v>1321</v>
      </c>
      <c r="F7" s="116">
        <v>6</v>
      </c>
      <c r="G7" s="116">
        <v>4.4999999999999997E-3</v>
      </c>
      <c r="H7" s="116">
        <v>1811</v>
      </c>
      <c r="I7" s="116">
        <v>280</v>
      </c>
      <c r="J7" s="116">
        <v>0.15</v>
      </c>
      <c r="K7" s="116">
        <v>18.463999999999999</v>
      </c>
      <c r="L7" s="116">
        <v>478</v>
      </c>
      <c r="M7" s="116">
        <v>0.26</v>
      </c>
    </row>
    <row r="8" spans="1:13" ht="20.100000000000001" customHeight="1" x14ac:dyDescent="0.25">
      <c r="A8" s="49" t="s">
        <v>105</v>
      </c>
      <c r="B8" s="116">
        <v>12028</v>
      </c>
      <c r="C8" s="116">
        <v>178</v>
      </c>
      <c r="D8" s="116">
        <v>1.4E-2</v>
      </c>
      <c r="E8" s="116">
        <v>1448</v>
      </c>
      <c r="F8" s="116">
        <v>3</v>
      </c>
      <c r="G8" s="116">
        <v>2E-3</v>
      </c>
      <c r="H8" s="116">
        <v>1750</v>
      </c>
      <c r="I8" s="116">
        <v>245</v>
      </c>
      <c r="J8" s="116">
        <v>0.14000000000000001</v>
      </c>
      <c r="K8" s="116">
        <v>15226</v>
      </c>
      <c r="L8" s="116">
        <v>245</v>
      </c>
      <c r="M8" s="116">
        <v>0.14000000000000001</v>
      </c>
    </row>
    <row r="9" spans="1:13" ht="20.100000000000001" customHeight="1" x14ac:dyDescent="0.25">
      <c r="A9" s="48" t="s">
        <v>106</v>
      </c>
      <c r="B9" s="116">
        <v>12254</v>
      </c>
      <c r="C9" s="116">
        <v>126</v>
      </c>
      <c r="D9" s="116">
        <v>0.01</v>
      </c>
      <c r="E9" s="116">
        <v>1475</v>
      </c>
      <c r="F9" s="116">
        <v>0</v>
      </c>
      <c r="G9" s="116">
        <v>0</v>
      </c>
      <c r="H9" s="116">
        <v>1799</v>
      </c>
      <c r="I9" s="116">
        <v>225</v>
      </c>
      <c r="J9" s="116">
        <v>0.12</v>
      </c>
      <c r="K9" s="116">
        <v>17528</v>
      </c>
      <c r="L9" s="116">
        <v>225</v>
      </c>
      <c r="M9" s="116">
        <v>0.12</v>
      </c>
    </row>
    <row r="10" spans="1:13" ht="20.100000000000001" customHeight="1" x14ac:dyDescent="0.25">
      <c r="A10" s="184" t="s">
        <v>107</v>
      </c>
      <c r="B10" s="116">
        <v>12456</v>
      </c>
      <c r="C10" s="116">
        <v>136</v>
      </c>
      <c r="D10" s="116">
        <v>1.0900000000000001</v>
      </c>
      <c r="E10" s="116">
        <v>1806</v>
      </c>
      <c r="F10" s="116">
        <v>15</v>
      </c>
      <c r="G10" s="116">
        <v>0.83</v>
      </c>
      <c r="H10" s="116">
        <v>1084</v>
      </c>
      <c r="I10" s="116">
        <v>170</v>
      </c>
      <c r="J10" s="116">
        <v>15.68</v>
      </c>
      <c r="K10" s="212">
        <v>15346</v>
      </c>
      <c r="L10" s="212">
        <v>185</v>
      </c>
      <c r="M10" s="116"/>
    </row>
    <row r="11" spans="1:13" x14ac:dyDescent="0.25">
      <c r="A11" s="204" t="s">
        <v>108</v>
      </c>
      <c r="B11" s="116">
        <v>12393</v>
      </c>
      <c r="C11" s="116">
        <v>0</v>
      </c>
      <c r="D11" s="116">
        <v>0</v>
      </c>
      <c r="E11" s="116">
        <v>1965</v>
      </c>
      <c r="F11" s="116">
        <v>21</v>
      </c>
      <c r="G11" s="116">
        <v>1.06</v>
      </c>
      <c r="H11" s="116">
        <v>1628</v>
      </c>
      <c r="I11" s="116">
        <v>118</v>
      </c>
      <c r="J11" s="116">
        <v>7.24</v>
      </c>
      <c r="K11" s="116">
        <v>15986</v>
      </c>
      <c r="L11" s="116">
        <v>275</v>
      </c>
      <c r="M11" s="116">
        <v>1.72</v>
      </c>
    </row>
    <row r="12" spans="1:13" x14ac:dyDescent="0.25">
      <c r="A12" s="204" t="s">
        <v>135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x14ac:dyDescent="0.25">
      <c r="A13" s="207" t="s">
        <v>329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</sheetData>
  <mergeCells count="5">
    <mergeCell ref="B1:M1"/>
    <mergeCell ref="B2:D2"/>
    <mergeCell ref="E2:G2"/>
    <mergeCell ref="H2:J2"/>
    <mergeCell ref="K2:M2"/>
  </mergeCells>
  <hyperlinks>
    <hyperlink ref="A1" location="Menü!A1" display="TABLO 19 :" xr:uid="{00000000-0004-0000-1600-000000000000}"/>
  </hyperlinks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59999389629810485"/>
  </sheetPr>
  <dimension ref="A1:F12"/>
  <sheetViews>
    <sheetView workbookViewId="0"/>
  </sheetViews>
  <sheetFormatPr defaultRowHeight="15" x14ac:dyDescent="0.25"/>
  <cols>
    <col min="1" max="1" width="17.140625" customWidth="1"/>
    <col min="2" max="2" width="15.140625" customWidth="1"/>
    <col min="3" max="6" width="12.7109375" customWidth="1"/>
  </cols>
  <sheetData>
    <row r="1" spans="1:6" ht="30" customHeight="1" thickTop="1" x14ac:dyDescent="0.25">
      <c r="A1" s="73" t="s">
        <v>145</v>
      </c>
      <c r="B1" s="430" t="s">
        <v>345</v>
      </c>
      <c r="C1" s="430"/>
      <c r="D1" s="430"/>
      <c r="E1" s="430"/>
      <c r="F1" s="430"/>
    </row>
    <row r="2" spans="1:6" ht="20.100000000000001" customHeight="1" x14ac:dyDescent="0.25">
      <c r="A2" s="434" t="s">
        <v>88</v>
      </c>
      <c r="B2" s="434" t="s">
        <v>94</v>
      </c>
      <c r="C2" s="434" t="s">
        <v>147</v>
      </c>
      <c r="D2" s="434"/>
      <c r="E2" s="434" t="s">
        <v>148</v>
      </c>
      <c r="F2" s="434"/>
    </row>
    <row r="3" spans="1:6" ht="30.75" customHeight="1" x14ac:dyDescent="0.25">
      <c r="A3" s="434"/>
      <c r="B3" s="434"/>
      <c r="C3" s="8" t="s">
        <v>146</v>
      </c>
      <c r="D3" s="8" t="s">
        <v>136</v>
      </c>
      <c r="E3" s="8" t="s">
        <v>146</v>
      </c>
      <c r="F3" s="8" t="s">
        <v>136</v>
      </c>
    </row>
    <row r="4" spans="1:6" ht="20.100000000000001" customHeight="1" x14ac:dyDescent="0.25">
      <c r="A4" s="13" t="s">
        <v>19</v>
      </c>
      <c r="B4" s="14">
        <v>839</v>
      </c>
      <c r="C4" s="14">
        <v>45</v>
      </c>
      <c r="D4" s="26">
        <f>IF(B4="","",(C4/B4))</f>
        <v>5.3635280095351609E-2</v>
      </c>
      <c r="E4" s="14">
        <v>11</v>
      </c>
      <c r="F4" s="26">
        <f>IF(B4="","",(E4/B4))</f>
        <v>1.3110846245530394E-2</v>
      </c>
    </row>
    <row r="5" spans="1:6" ht="20.100000000000001" customHeight="1" x14ac:dyDescent="0.25">
      <c r="A5" s="8" t="s">
        <v>20</v>
      </c>
      <c r="B5" s="9">
        <v>883</v>
      </c>
      <c r="C5" s="9">
        <v>29</v>
      </c>
      <c r="D5" s="51">
        <f t="shared" ref="D5:D11" si="0">IF(B5="","",(C5/B5))</f>
        <v>3.2842582106455263E-2</v>
      </c>
      <c r="E5" s="9">
        <v>6</v>
      </c>
      <c r="F5" s="51">
        <f t="shared" ref="F5:F11" si="1">IF(B5="","",(E5/B5))</f>
        <v>6.7950169875424689E-3</v>
      </c>
    </row>
    <row r="6" spans="1:6" ht="20.100000000000001" customHeight="1" x14ac:dyDescent="0.25">
      <c r="A6" s="13" t="s">
        <v>47</v>
      </c>
      <c r="B6" s="14">
        <v>1074</v>
      </c>
      <c r="C6" s="14">
        <v>29</v>
      </c>
      <c r="D6" s="26">
        <f t="shared" si="0"/>
        <v>2.7001862197392923E-2</v>
      </c>
      <c r="E6" s="14">
        <v>8</v>
      </c>
      <c r="F6" s="26">
        <f t="shared" si="1"/>
        <v>7.4487895716945996E-3</v>
      </c>
    </row>
    <row r="7" spans="1:6" ht="20.100000000000001" customHeight="1" x14ac:dyDescent="0.25">
      <c r="A7" s="124" t="s">
        <v>104</v>
      </c>
      <c r="B7" s="9">
        <v>1179</v>
      </c>
      <c r="C7" s="9">
        <v>408</v>
      </c>
      <c r="D7" s="51">
        <f t="shared" si="0"/>
        <v>0.34605597964376589</v>
      </c>
      <c r="E7" s="9">
        <v>33</v>
      </c>
      <c r="F7" s="51">
        <f t="shared" si="1"/>
        <v>2.7989821882951654E-2</v>
      </c>
    </row>
    <row r="8" spans="1:6" ht="20.100000000000001" customHeight="1" x14ac:dyDescent="0.25">
      <c r="A8" s="125" t="s">
        <v>105</v>
      </c>
      <c r="B8" s="14">
        <v>1316</v>
      </c>
      <c r="C8" s="14">
        <v>384</v>
      </c>
      <c r="D8" s="26">
        <f t="shared" si="0"/>
        <v>0.2917933130699088</v>
      </c>
      <c r="E8" s="14">
        <v>31</v>
      </c>
      <c r="F8" s="26">
        <f t="shared" si="1"/>
        <v>2.3556231003039513E-2</v>
      </c>
    </row>
    <row r="9" spans="1:6" ht="20.100000000000001" customHeight="1" x14ac:dyDescent="0.25">
      <c r="A9" s="125" t="s">
        <v>106</v>
      </c>
      <c r="B9" s="9">
        <v>1266</v>
      </c>
      <c r="C9" s="9">
        <v>126</v>
      </c>
      <c r="D9" s="51">
        <f t="shared" si="0"/>
        <v>9.9526066350710901E-2</v>
      </c>
      <c r="E9" s="9">
        <v>4</v>
      </c>
      <c r="F9" s="51">
        <f t="shared" si="1"/>
        <v>3.1595576619273301E-3</v>
      </c>
    </row>
    <row r="10" spans="1:6" ht="20.100000000000001" customHeight="1" x14ac:dyDescent="0.25">
      <c r="A10" s="143" t="s">
        <v>107</v>
      </c>
      <c r="B10" s="14">
        <v>1261</v>
      </c>
      <c r="C10" s="14">
        <v>7</v>
      </c>
      <c r="D10" s="26">
        <f t="shared" si="0"/>
        <v>5.5511498810467885E-3</v>
      </c>
      <c r="E10" s="14">
        <v>16</v>
      </c>
      <c r="F10" s="26">
        <f t="shared" si="1"/>
        <v>1.2688342585249802E-2</v>
      </c>
    </row>
    <row r="11" spans="1:6" x14ac:dyDescent="0.25">
      <c r="A11" s="203" t="s">
        <v>108</v>
      </c>
      <c r="B11" s="14">
        <v>1315</v>
      </c>
      <c r="C11" s="14">
        <v>176</v>
      </c>
      <c r="D11" s="26">
        <f t="shared" si="0"/>
        <v>0.1338403041825095</v>
      </c>
      <c r="E11" s="14">
        <v>0</v>
      </c>
      <c r="F11" s="26">
        <f t="shared" si="1"/>
        <v>0</v>
      </c>
    </row>
    <row r="12" spans="1:6" x14ac:dyDescent="0.25">
      <c r="A12" s="203" t="s">
        <v>135</v>
      </c>
      <c r="B12" s="14"/>
      <c r="C12" s="14"/>
      <c r="D12" s="26"/>
      <c r="E12" s="14"/>
      <c r="F12" s="26"/>
    </row>
  </sheetData>
  <mergeCells count="5">
    <mergeCell ref="E2:F2"/>
    <mergeCell ref="A2:A3"/>
    <mergeCell ref="B2:B3"/>
    <mergeCell ref="C2:D2"/>
    <mergeCell ref="B1:F1"/>
  </mergeCells>
  <hyperlinks>
    <hyperlink ref="A1" location="Menü!A1" display="TABLO 20 :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59999389629810485"/>
  </sheetPr>
  <dimension ref="A1:I13"/>
  <sheetViews>
    <sheetView workbookViewId="0">
      <selection activeCell="D4" sqref="D4"/>
    </sheetView>
  </sheetViews>
  <sheetFormatPr defaultRowHeight="12.75" x14ac:dyDescent="0.2"/>
  <cols>
    <col min="1" max="1" width="16.140625" style="11" customWidth="1"/>
    <col min="2" max="2" width="11.85546875" style="11" customWidth="1"/>
    <col min="3" max="3" width="11.42578125" style="11" customWidth="1"/>
    <col min="4" max="4" width="15.5703125" style="11" customWidth="1"/>
    <col min="5" max="6" width="11.5703125" style="11" customWidth="1"/>
    <col min="7" max="9" width="11.42578125" style="11" customWidth="1"/>
    <col min="10" max="16384" width="9.140625" style="11"/>
  </cols>
  <sheetData>
    <row r="1" spans="1:9" ht="30.75" customHeight="1" thickTop="1" x14ac:dyDescent="0.2">
      <c r="A1" s="73" t="s">
        <v>151</v>
      </c>
      <c r="B1" s="430" t="s">
        <v>325</v>
      </c>
      <c r="C1" s="430"/>
      <c r="D1" s="430"/>
      <c r="E1" s="430"/>
      <c r="F1" s="430"/>
      <c r="G1" s="430"/>
      <c r="H1" s="430"/>
      <c r="I1" s="430"/>
    </row>
    <row r="2" spans="1:9" ht="12.75" customHeight="1" x14ac:dyDescent="0.2">
      <c r="A2" s="432"/>
      <c r="B2" s="503" t="s">
        <v>149</v>
      </c>
      <c r="C2" s="504"/>
      <c r="D2" s="504"/>
      <c r="E2" s="505"/>
      <c r="F2" s="434" t="s">
        <v>150</v>
      </c>
      <c r="G2" s="434"/>
      <c r="H2" s="434"/>
      <c r="I2" s="434"/>
    </row>
    <row r="3" spans="1:9" x14ac:dyDescent="0.2">
      <c r="A3" s="433"/>
      <c r="B3" s="506"/>
      <c r="C3" s="507"/>
      <c r="D3" s="507"/>
      <c r="E3" s="508"/>
      <c r="F3" s="434"/>
      <c r="G3" s="434"/>
      <c r="H3" s="434"/>
      <c r="I3" s="434"/>
    </row>
    <row r="4" spans="1:9" ht="39.75" customHeight="1" x14ac:dyDescent="0.2">
      <c r="A4" s="48" t="s">
        <v>88</v>
      </c>
      <c r="B4" s="8" t="s">
        <v>182</v>
      </c>
      <c r="C4" s="8" t="s">
        <v>95</v>
      </c>
      <c r="D4" s="8" t="s">
        <v>183</v>
      </c>
      <c r="E4" s="54" t="s">
        <v>184</v>
      </c>
      <c r="F4" s="54" t="s">
        <v>182</v>
      </c>
      <c r="G4" s="8" t="s">
        <v>95</v>
      </c>
      <c r="H4" s="54" t="s">
        <v>183</v>
      </c>
      <c r="I4" s="54" t="s">
        <v>184</v>
      </c>
    </row>
    <row r="5" spans="1:9" ht="20.100000000000001" customHeight="1" x14ac:dyDescent="0.2">
      <c r="A5" s="126" t="s">
        <v>19</v>
      </c>
      <c r="B5" s="14">
        <v>839</v>
      </c>
      <c r="C5" s="14">
        <v>43</v>
      </c>
      <c r="D5" s="14">
        <v>924</v>
      </c>
      <c r="E5" s="14">
        <v>0</v>
      </c>
      <c r="F5" s="14">
        <v>839</v>
      </c>
      <c r="G5" s="14">
        <v>2</v>
      </c>
      <c r="H5" s="14">
        <v>924</v>
      </c>
      <c r="I5" s="14">
        <v>0</v>
      </c>
    </row>
    <row r="6" spans="1:9" ht="20.100000000000001" customHeight="1" x14ac:dyDescent="0.2">
      <c r="A6" s="48" t="s">
        <v>20</v>
      </c>
      <c r="B6" s="9">
        <v>883</v>
      </c>
      <c r="C6" s="9">
        <v>55</v>
      </c>
      <c r="D6" s="14">
        <v>973</v>
      </c>
      <c r="E6" s="14">
        <v>0</v>
      </c>
      <c r="F6" s="9">
        <v>883</v>
      </c>
      <c r="G6" s="9">
        <v>2</v>
      </c>
      <c r="H6" s="14">
        <v>973</v>
      </c>
      <c r="I6" s="9">
        <v>0</v>
      </c>
    </row>
    <row r="7" spans="1:9" ht="20.100000000000001" customHeight="1" x14ac:dyDescent="0.2">
      <c r="A7" s="126" t="s">
        <v>47</v>
      </c>
      <c r="B7" s="14">
        <v>1074</v>
      </c>
      <c r="C7" s="14">
        <v>62</v>
      </c>
      <c r="D7" s="14">
        <v>1162</v>
      </c>
      <c r="E7" s="14">
        <v>1</v>
      </c>
      <c r="F7" s="14">
        <v>1074</v>
      </c>
      <c r="G7" s="14">
        <v>2</v>
      </c>
      <c r="H7" s="14">
        <v>1162</v>
      </c>
      <c r="I7" s="14">
        <v>0</v>
      </c>
    </row>
    <row r="8" spans="1:9" ht="20.100000000000001" customHeight="1" x14ac:dyDescent="0.2">
      <c r="A8" s="48" t="s">
        <v>104</v>
      </c>
      <c r="B8" s="9">
        <v>1179</v>
      </c>
      <c r="C8" s="9">
        <v>85</v>
      </c>
      <c r="D8" s="14">
        <v>1264</v>
      </c>
      <c r="E8" s="14">
        <v>2</v>
      </c>
      <c r="F8" s="9">
        <v>1179</v>
      </c>
      <c r="G8" s="9">
        <v>1</v>
      </c>
      <c r="H8" s="14">
        <v>1264</v>
      </c>
      <c r="I8" s="9">
        <v>0</v>
      </c>
    </row>
    <row r="9" spans="1:9" ht="20.100000000000001" customHeight="1" x14ac:dyDescent="0.2">
      <c r="A9" s="126" t="s">
        <v>105</v>
      </c>
      <c r="B9" s="14">
        <v>1316</v>
      </c>
      <c r="C9" s="14">
        <v>86</v>
      </c>
      <c r="D9" s="14">
        <v>1398</v>
      </c>
      <c r="E9" s="14">
        <v>2</v>
      </c>
      <c r="F9" s="14">
        <v>1316</v>
      </c>
      <c r="G9" s="14">
        <v>1</v>
      </c>
      <c r="H9" s="14">
        <v>1398</v>
      </c>
      <c r="I9" s="14">
        <v>0</v>
      </c>
    </row>
    <row r="10" spans="1:9" ht="20.100000000000001" customHeight="1" x14ac:dyDescent="0.2">
      <c r="A10" s="48" t="s">
        <v>106</v>
      </c>
      <c r="B10" s="9">
        <v>1266</v>
      </c>
      <c r="C10" s="9">
        <v>91</v>
      </c>
      <c r="D10" s="14">
        <v>1356</v>
      </c>
      <c r="E10" s="14">
        <v>2</v>
      </c>
      <c r="F10" s="9">
        <v>1266</v>
      </c>
      <c r="G10" s="9">
        <v>0</v>
      </c>
      <c r="H10" s="14">
        <v>1356</v>
      </c>
      <c r="I10" s="9">
        <v>0</v>
      </c>
    </row>
    <row r="11" spans="1:9" ht="20.100000000000001" customHeight="1" x14ac:dyDescent="0.2">
      <c r="A11" s="144" t="s">
        <v>107</v>
      </c>
      <c r="B11" s="14">
        <v>1261</v>
      </c>
      <c r="C11" s="14">
        <v>88</v>
      </c>
      <c r="D11" s="187">
        <v>1358</v>
      </c>
      <c r="E11" s="187">
        <v>2</v>
      </c>
      <c r="F11" s="14">
        <v>1261</v>
      </c>
      <c r="G11" s="14">
        <v>0</v>
      </c>
      <c r="H11" s="187">
        <v>1358</v>
      </c>
      <c r="I11" s="35">
        <v>0</v>
      </c>
    </row>
    <row r="12" spans="1:9" ht="20.100000000000001" customHeight="1" x14ac:dyDescent="0.2">
      <c r="A12" s="204" t="s">
        <v>108</v>
      </c>
      <c r="B12" s="14">
        <v>1315</v>
      </c>
      <c r="C12" s="14">
        <v>50</v>
      </c>
      <c r="D12" s="187">
        <v>1500</v>
      </c>
      <c r="E12" s="187">
        <v>4</v>
      </c>
      <c r="F12" s="14">
        <v>1315</v>
      </c>
      <c r="G12" s="14">
        <v>2</v>
      </c>
      <c r="H12" s="187">
        <v>1500</v>
      </c>
      <c r="I12" s="35">
        <v>0</v>
      </c>
    </row>
    <row r="13" spans="1:9" ht="20.100000000000001" customHeight="1" x14ac:dyDescent="0.2">
      <c r="A13" s="204" t="s">
        <v>135</v>
      </c>
      <c r="B13" s="14"/>
      <c r="C13" s="14"/>
      <c r="D13" s="187"/>
      <c r="E13" s="187"/>
      <c r="F13" s="14"/>
      <c r="G13" s="14"/>
      <c r="H13" s="187"/>
      <c r="I13" s="35"/>
    </row>
  </sheetData>
  <mergeCells count="4">
    <mergeCell ref="A2:A3"/>
    <mergeCell ref="B2:E3"/>
    <mergeCell ref="B1:I1"/>
    <mergeCell ref="F2:I3"/>
  </mergeCells>
  <hyperlinks>
    <hyperlink ref="A1" location="Menü!A1" display="TABLO 21 :" xr:uid="{00000000-0004-0000-1800-000000000000}"/>
  </hyperlink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499984740745262"/>
  </sheetPr>
  <dimension ref="A1:E34"/>
  <sheetViews>
    <sheetView topLeftCell="A16" workbookViewId="0">
      <selection activeCell="J33" sqref="J33"/>
    </sheetView>
  </sheetViews>
  <sheetFormatPr defaultRowHeight="12.75" x14ac:dyDescent="0.2"/>
  <cols>
    <col min="1" max="1" width="16.5703125" style="11" customWidth="1"/>
    <col min="2" max="2" width="24.85546875" style="11" customWidth="1"/>
    <col min="3" max="3" width="10.7109375" style="11" customWidth="1"/>
    <col min="4" max="4" width="11.140625" style="11" customWidth="1"/>
    <col min="5" max="5" width="15" style="11" customWidth="1"/>
    <col min="6" max="16384" width="9.140625" style="11"/>
  </cols>
  <sheetData>
    <row r="1" spans="1:5" ht="30" customHeight="1" thickTop="1" x14ac:dyDescent="0.2">
      <c r="A1" s="73" t="s">
        <v>152</v>
      </c>
      <c r="B1" s="430" t="s">
        <v>153</v>
      </c>
      <c r="C1" s="430"/>
      <c r="D1" s="430"/>
      <c r="E1" s="430"/>
    </row>
    <row r="2" spans="1:5" ht="51" customHeight="1" x14ac:dyDescent="0.2">
      <c r="A2" s="52" t="s">
        <v>76</v>
      </c>
      <c r="B2" s="8" t="s">
        <v>96</v>
      </c>
      <c r="C2" s="8" t="s">
        <v>97</v>
      </c>
      <c r="D2" s="8" t="s">
        <v>98</v>
      </c>
      <c r="E2" s="8" t="s">
        <v>99</v>
      </c>
    </row>
    <row r="3" spans="1:5" ht="20.100000000000001" customHeight="1" x14ac:dyDescent="0.2">
      <c r="A3" s="509">
        <v>2013</v>
      </c>
      <c r="B3" s="39" t="s">
        <v>100</v>
      </c>
      <c r="C3" s="23">
        <v>298</v>
      </c>
      <c r="D3" s="23">
        <v>5539</v>
      </c>
      <c r="E3" s="23">
        <v>797</v>
      </c>
    </row>
    <row r="4" spans="1:5" ht="20.100000000000001" customHeight="1" x14ac:dyDescent="0.2">
      <c r="A4" s="510"/>
      <c r="B4" s="39" t="s">
        <v>101</v>
      </c>
      <c r="C4" s="23">
        <v>178</v>
      </c>
      <c r="D4" s="23">
        <v>2937</v>
      </c>
      <c r="E4" s="23">
        <v>2327</v>
      </c>
    </row>
    <row r="5" spans="1:5" ht="20.100000000000001" customHeight="1" x14ac:dyDescent="0.2">
      <c r="A5" s="510"/>
      <c r="B5" s="39" t="s">
        <v>102</v>
      </c>
      <c r="C5" s="23">
        <v>43</v>
      </c>
      <c r="D5" s="23">
        <v>184</v>
      </c>
      <c r="E5" s="23">
        <v>145</v>
      </c>
    </row>
    <row r="6" spans="1:5" ht="20.100000000000001" customHeight="1" x14ac:dyDescent="0.2">
      <c r="A6" s="511"/>
      <c r="B6" s="49" t="s">
        <v>103</v>
      </c>
      <c r="C6" s="53">
        <v>519</v>
      </c>
      <c r="D6" s="53">
        <v>8660</v>
      </c>
      <c r="E6" s="53">
        <v>3269</v>
      </c>
    </row>
    <row r="7" spans="1:5" ht="20.100000000000001" customHeight="1" x14ac:dyDescent="0.2">
      <c r="A7" s="512">
        <v>2014</v>
      </c>
      <c r="B7" s="37" t="s">
        <v>100</v>
      </c>
      <c r="C7" s="19">
        <v>467</v>
      </c>
      <c r="D7" s="19">
        <v>7644</v>
      </c>
      <c r="E7" s="19">
        <v>554</v>
      </c>
    </row>
    <row r="8" spans="1:5" ht="20.100000000000001" customHeight="1" x14ac:dyDescent="0.2">
      <c r="A8" s="513"/>
      <c r="B8" s="37" t="s">
        <v>101</v>
      </c>
      <c r="C8" s="19">
        <v>269</v>
      </c>
      <c r="D8" s="19">
        <v>3652</v>
      </c>
      <c r="E8" s="19">
        <v>3279</v>
      </c>
    </row>
    <row r="9" spans="1:5" ht="20.100000000000001" customHeight="1" x14ac:dyDescent="0.2">
      <c r="A9" s="513"/>
      <c r="B9" s="37" t="s">
        <v>102</v>
      </c>
      <c r="C9" s="19">
        <v>27</v>
      </c>
      <c r="D9" s="19">
        <v>111</v>
      </c>
      <c r="E9" s="19">
        <v>71</v>
      </c>
    </row>
    <row r="10" spans="1:5" ht="20.100000000000001" customHeight="1" x14ac:dyDescent="0.2">
      <c r="A10" s="514"/>
      <c r="B10" s="48" t="s">
        <v>103</v>
      </c>
      <c r="C10" s="10">
        <v>763</v>
      </c>
      <c r="D10" s="10">
        <v>11407</v>
      </c>
      <c r="E10" s="10">
        <v>3904</v>
      </c>
    </row>
    <row r="11" spans="1:5" ht="20.100000000000001" customHeight="1" x14ac:dyDescent="0.2">
      <c r="A11" s="515">
        <v>2015</v>
      </c>
      <c r="B11" s="39" t="s">
        <v>100</v>
      </c>
      <c r="C11" s="116">
        <v>383</v>
      </c>
      <c r="D11" s="116">
        <v>5777</v>
      </c>
      <c r="E11" s="116">
        <v>4437</v>
      </c>
    </row>
    <row r="12" spans="1:5" ht="20.100000000000001" customHeight="1" x14ac:dyDescent="0.2">
      <c r="A12" s="515"/>
      <c r="B12" s="39" t="s">
        <v>101</v>
      </c>
      <c r="C12" s="116">
        <v>206</v>
      </c>
      <c r="D12" s="116">
        <v>3338</v>
      </c>
      <c r="E12" s="116">
        <v>2368</v>
      </c>
    </row>
    <row r="13" spans="1:5" ht="20.100000000000001" customHeight="1" x14ac:dyDescent="0.2">
      <c r="A13" s="515"/>
      <c r="B13" s="39" t="s">
        <v>102</v>
      </c>
      <c r="C13" s="116">
        <v>36</v>
      </c>
      <c r="D13" s="116">
        <v>117</v>
      </c>
      <c r="E13" s="116">
        <v>45</v>
      </c>
    </row>
    <row r="14" spans="1:5" ht="20.100000000000001" customHeight="1" x14ac:dyDescent="0.2">
      <c r="A14" s="515"/>
      <c r="B14" s="49" t="s">
        <v>103</v>
      </c>
      <c r="C14" s="153">
        <v>625</v>
      </c>
      <c r="D14" s="153">
        <v>9232</v>
      </c>
      <c r="E14" s="153">
        <v>6850</v>
      </c>
    </row>
    <row r="15" spans="1:5" ht="20.100000000000001" customHeight="1" x14ac:dyDescent="0.2">
      <c r="A15" s="516">
        <v>2016</v>
      </c>
      <c r="B15" s="37" t="s">
        <v>100</v>
      </c>
      <c r="C15" s="19">
        <v>353</v>
      </c>
      <c r="D15" s="19">
        <v>5431</v>
      </c>
      <c r="E15" s="19">
        <v>2514</v>
      </c>
    </row>
    <row r="16" spans="1:5" ht="20.100000000000001" customHeight="1" x14ac:dyDescent="0.2">
      <c r="A16" s="516"/>
      <c r="B16" s="37" t="s">
        <v>101</v>
      </c>
      <c r="C16" s="19">
        <v>218</v>
      </c>
      <c r="D16" s="19">
        <v>3406</v>
      </c>
      <c r="E16" s="19">
        <v>2335</v>
      </c>
    </row>
    <row r="17" spans="1:5" ht="20.100000000000001" customHeight="1" x14ac:dyDescent="0.2">
      <c r="A17" s="516"/>
      <c r="B17" s="37" t="s">
        <v>102</v>
      </c>
      <c r="C17" s="19">
        <v>35</v>
      </c>
      <c r="D17" s="19">
        <v>133</v>
      </c>
      <c r="E17" s="19">
        <v>29</v>
      </c>
    </row>
    <row r="18" spans="1:5" ht="20.100000000000001" customHeight="1" x14ac:dyDescent="0.2">
      <c r="A18" s="516"/>
      <c r="B18" s="48" t="s">
        <v>103</v>
      </c>
      <c r="C18" s="10">
        <f>SUM(C15:C17)</f>
        <v>606</v>
      </c>
      <c r="D18" s="10">
        <f>SUM(D15:D17)</f>
        <v>8970</v>
      </c>
      <c r="E18" s="10">
        <f>SUM(E15:E17)</f>
        <v>4878</v>
      </c>
    </row>
    <row r="19" spans="1:5" ht="20.100000000000001" customHeight="1" x14ac:dyDescent="0.2">
      <c r="A19" s="515">
        <v>2017</v>
      </c>
      <c r="B19" s="39" t="s">
        <v>100</v>
      </c>
      <c r="C19" s="23">
        <v>436</v>
      </c>
      <c r="D19" s="23">
        <v>6976</v>
      </c>
      <c r="E19" s="23">
        <v>4057</v>
      </c>
    </row>
    <row r="20" spans="1:5" ht="20.100000000000001" customHeight="1" x14ac:dyDescent="0.2">
      <c r="A20" s="515"/>
      <c r="B20" s="39" t="s">
        <v>101</v>
      </c>
      <c r="C20" s="23">
        <v>232</v>
      </c>
      <c r="D20" s="23">
        <v>3705</v>
      </c>
      <c r="E20" s="23">
        <v>2597</v>
      </c>
    </row>
    <row r="21" spans="1:5" ht="20.100000000000001" customHeight="1" x14ac:dyDescent="0.2">
      <c r="A21" s="515"/>
      <c r="B21" s="39" t="s">
        <v>102</v>
      </c>
      <c r="C21" s="23">
        <v>38</v>
      </c>
      <c r="D21" s="23">
        <v>82</v>
      </c>
      <c r="E21" s="23">
        <v>29</v>
      </c>
    </row>
    <row r="22" spans="1:5" ht="20.100000000000001" customHeight="1" x14ac:dyDescent="0.2">
      <c r="A22" s="515"/>
      <c r="B22" s="49" t="s">
        <v>103</v>
      </c>
      <c r="C22" s="53">
        <f>SUM(C19:C21)</f>
        <v>706</v>
      </c>
      <c r="D22" s="53">
        <f>SUM(D19:D21)</f>
        <v>10763</v>
      </c>
      <c r="E22" s="53">
        <f>SUM(E19:E21)</f>
        <v>6683</v>
      </c>
    </row>
    <row r="23" spans="1:5" ht="20.100000000000001" customHeight="1" x14ac:dyDescent="0.2">
      <c r="A23" s="516">
        <v>2018</v>
      </c>
      <c r="B23" s="37" t="s">
        <v>100</v>
      </c>
      <c r="C23" s="19">
        <v>852</v>
      </c>
      <c r="D23" s="19">
        <v>9001</v>
      </c>
      <c r="E23" s="19">
        <v>694</v>
      </c>
    </row>
    <row r="24" spans="1:5" ht="20.100000000000001" customHeight="1" x14ac:dyDescent="0.2">
      <c r="A24" s="516"/>
      <c r="B24" s="37" t="s">
        <v>101</v>
      </c>
      <c r="C24" s="19">
        <v>264</v>
      </c>
      <c r="D24" s="19">
        <v>4518</v>
      </c>
      <c r="E24" s="19">
        <v>815</v>
      </c>
    </row>
    <row r="25" spans="1:5" ht="20.100000000000001" customHeight="1" x14ac:dyDescent="0.2">
      <c r="A25" s="516"/>
      <c r="B25" s="37" t="s">
        <v>102</v>
      </c>
      <c r="C25" s="19">
        <v>63</v>
      </c>
      <c r="D25" s="19">
        <v>507</v>
      </c>
      <c r="E25" s="19">
        <v>13</v>
      </c>
    </row>
    <row r="26" spans="1:5" ht="20.100000000000001" customHeight="1" x14ac:dyDescent="0.2">
      <c r="A26" s="516"/>
      <c r="B26" s="48" t="s">
        <v>103</v>
      </c>
      <c r="C26" s="10">
        <v>1179</v>
      </c>
      <c r="D26" s="10">
        <v>14026</v>
      </c>
      <c r="E26" s="10">
        <v>1522</v>
      </c>
    </row>
    <row r="27" spans="1:5" ht="20.100000000000001" customHeight="1" x14ac:dyDescent="0.2">
      <c r="A27" s="515">
        <v>2019</v>
      </c>
      <c r="B27" s="39" t="s">
        <v>100</v>
      </c>
      <c r="C27" s="23">
        <v>662</v>
      </c>
      <c r="D27" s="23">
        <v>8159</v>
      </c>
      <c r="E27" s="23">
        <v>2576</v>
      </c>
    </row>
    <row r="28" spans="1:5" ht="20.100000000000001" customHeight="1" x14ac:dyDescent="0.2">
      <c r="A28" s="515"/>
      <c r="B28" s="39" t="s">
        <v>101</v>
      </c>
      <c r="C28" s="23">
        <v>251</v>
      </c>
      <c r="D28" s="23">
        <v>4150</v>
      </c>
      <c r="E28" s="23">
        <v>2243</v>
      </c>
    </row>
    <row r="29" spans="1:5" ht="20.100000000000001" customHeight="1" x14ac:dyDescent="0.2">
      <c r="A29" s="515"/>
      <c r="B29" s="39" t="s">
        <v>102</v>
      </c>
      <c r="C29" s="23">
        <v>79</v>
      </c>
      <c r="D29" s="23">
        <v>529</v>
      </c>
      <c r="E29" s="23">
        <v>241</v>
      </c>
    </row>
    <row r="30" spans="1:5" ht="20.100000000000001" customHeight="1" x14ac:dyDescent="0.2">
      <c r="A30" s="515"/>
      <c r="B30" s="57" t="s">
        <v>103</v>
      </c>
      <c r="C30" s="53">
        <v>992</v>
      </c>
      <c r="D30" s="53">
        <v>12838</v>
      </c>
      <c r="E30" s="53">
        <v>5060</v>
      </c>
    </row>
    <row r="31" spans="1:5" ht="20.100000000000001" customHeight="1" x14ac:dyDescent="0.2">
      <c r="A31" s="516">
        <v>2020</v>
      </c>
      <c r="B31" s="37" t="s">
        <v>100</v>
      </c>
      <c r="C31" s="19"/>
      <c r="D31" s="19"/>
      <c r="E31" s="19"/>
    </row>
    <row r="32" spans="1:5" ht="20.100000000000001" customHeight="1" x14ac:dyDescent="0.2">
      <c r="A32" s="516"/>
      <c r="B32" s="37" t="s">
        <v>101</v>
      </c>
      <c r="C32" s="19"/>
      <c r="D32" s="19"/>
      <c r="E32" s="19"/>
    </row>
    <row r="33" spans="1:5" ht="20.100000000000001" customHeight="1" x14ac:dyDescent="0.2">
      <c r="A33" s="516"/>
      <c r="B33" s="37" t="s">
        <v>102</v>
      </c>
      <c r="C33" s="19"/>
      <c r="D33" s="19"/>
      <c r="E33" s="19"/>
    </row>
    <row r="34" spans="1:5" ht="20.100000000000001" customHeight="1" x14ac:dyDescent="0.2">
      <c r="A34" s="516"/>
      <c r="B34" s="48" t="s">
        <v>103</v>
      </c>
      <c r="C34" s="55"/>
      <c r="D34" s="55"/>
      <c r="E34" s="55"/>
    </row>
  </sheetData>
  <mergeCells count="9">
    <mergeCell ref="B1:E1"/>
    <mergeCell ref="A3:A6"/>
    <mergeCell ref="A7:A10"/>
    <mergeCell ref="A27:A30"/>
    <mergeCell ref="A31:A34"/>
    <mergeCell ref="A11:A14"/>
    <mergeCell ref="A15:A18"/>
    <mergeCell ref="A19:A22"/>
    <mergeCell ref="A23:A26"/>
  </mergeCells>
  <hyperlinks>
    <hyperlink ref="A1" location="Menü!A1" display="TABLO 22 :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1"/>
  <sheetViews>
    <sheetView workbookViewId="0">
      <selection activeCell="F5" sqref="F5"/>
    </sheetView>
  </sheetViews>
  <sheetFormatPr defaultRowHeight="12.75" x14ac:dyDescent="0.2"/>
  <cols>
    <col min="1" max="1" width="22.42578125" style="11" customWidth="1"/>
    <col min="2" max="2" width="21.5703125" style="94" customWidth="1"/>
    <col min="3" max="3" width="21" style="94" customWidth="1"/>
    <col min="4" max="4" width="27.28515625" style="94" customWidth="1"/>
    <col min="5" max="16384" width="9.140625" style="11"/>
  </cols>
  <sheetData>
    <row r="1" spans="1:5" ht="30.75" customHeight="1" thickTop="1" x14ac:dyDescent="0.2">
      <c r="A1" s="73" t="s">
        <v>185</v>
      </c>
      <c r="B1" s="435" t="s">
        <v>181</v>
      </c>
      <c r="C1" s="436"/>
      <c r="D1" s="437"/>
      <c r="E1" s="24"/>
    </row>
    <row r="2" spans="1:5" ht="38.25" x14ac:dyDescent="0.2">
      <c r="A2" s="61" t="s">
        <v>76</v>
      </c>
      <c r="B2" s="195" t="s">
        <v>183</v>
      </c>
      <c r="C2" s="62" t="s">
        <v>179</v>
      </c>
      <c r="D2" s="62" t="s">
        <v>180</v>
      </c>
    </row>
    <row r="3" spans="1:5" ht="39.75" customHeight="1" x14ac:dyDescent="0.2">
      <c r="A3" s="160" t="s">
        <v>311</v>
      </c>
      <c r="B3" s="197">
        <v>1140</v>
      </c>
      <c r="C3" s="197">
        <v>463</v>
      </c>
      <c r="D3" s="197">
        <v>412</v>
      </c>
    </row>
    <row r="4" spans="1:5" ht="42" customHeight="1" x14ac:dyDescent="0.2">
      <c r="A4" s="161" t="s">
        <v>312</v>
      </c>
      <c r="B4" s="196">
        <v>1145</v>
      </c>
      <c r="C4" s="196">
        <v>412</v>
      </c>
      <c r="D4" s="196">
        <v>363</v>
      </c>
    </row>
    <row r="5" spans="1:5" ht="30.75" customHeight="1" x14ac:dyDescent="0.2">
      <c r="A5" s="160" t="s">
        <v>313</v>
      </c>
      <c r="B5" s="197">
        <v>1184</v>
      </c>
      <c r="C5" s="197">
        <v>574</v>
      </c>
      <c r="D5" s="197">
        <v>313</v>
      </c>
    </row>
    <row r="6" spans="1:5" ht="33.75" customHeight="1" x14ac:dyDescent="0.2">
      <c r="A6" s="161" t="s">
        <v>314</v>
      </c>
      <c r="B6" s="196">
        <v>1198</v>
      </c>
      <c r="C6" s="196">
        <v>598</v>
      </c>
      <c r="D6" s="196">
        <v>285</v>
      </c>
    </row>
    <row r="7" spans="1:5" ht="40.5" customHeight="1" x14ac:dyDescent="0.2">
      <c r="A7" s="160" t="s">
        <v>315</v>
      </c>
      <c r="B7" s="197">
        <v>1268</v>
      </c>
      <c r="C7" s="196">
        <v>610</v>
      </c>
      <c r="D7" s="196">
        <v>325</v>
      </c>
    </row>
    <row r="8" spans="1:5" ht="35.25" customHeight="1" x14ac:dyDescent="0.2">
      <c r="A8" s="161" t="s">
        <v>316</v>
      </c>
      <c r="B8" s="196">
        <v>1355</v>
      </c>
      <c r="C8" s="196">
        <v>685</v>
      </c>
      <c r="D8" s="196">
        <v>420</v>
      </c>
    </row>
    <row r="9" spans="1:5" ht="28.5" customHeight="1" x14ac:dyDescent="0.2">
      <c r="A9" s="183" t="s">
        <v>323</v>
      </c>
      <c r="B9" s="197">
        <v>1358</v>
      </c>
      <c r="C9" s="197">
        <v>672</v>
      </c>
      <c r="D9" s="197">
        <v>439</v>
      </c>
    </row>
    <row r="10" spans="1:5" ht="25.5" x14ac:dyDescent="0.2">
      <c r="A10" s="203" t="s">
        <v>339</v>
      </c>
      <c r="B10" s="517" t="s">
        <v>348</v>
      </c>
      <c r="C10" s="518"/>
      <c r="D10" s="519"/>
    </row>
    <row r="11" spans="1:5" ht="25.5" x14ac:dyDescent="0.2">
      <c r="A11" s="203" t="s">
        <v>328</v>
      </c>
      <c r="B11" s="205"/>
      <c r="C11" s="205"/>
      <c r="D11" s="205"/>
    </row>
  </sheetData>
  <mergeCells count="2">
    <mergeCell ref="B1:D1"/>
    <mergeCell ref="B10:D10"/>
  </mergeCells>
  <hyperlinks>
    <hyperlink ref="A1" location="Menü!A1" display="TABLO 23 :" xr:uid="{00000000-0004-0000-1A00-000000000000}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41"/>
  <sheetViews>
    <sheetView topLeftCell="A4" zoomScale="110" zoomScaleNormal="110" workbookViewId="0">
      <selection activeCell="A4" sqref="A4"/>
    </sheetView>
  </sheetViews>
  <sheetFormatPr defaultRowHeight="18.75" x14ac:dyDescent="0.25"/>
  <cols>
    <col min="1" max="1" width="21.7109375" style="218" customWidth="1"/>
    <col min="2" max="2" width="10.140625" style="263" customWidth="1"/>
    <col min="3" max="3" width="12.85546875" style="218" customWidth="1"/>
    <col min="4" max="4" width="14.28515625" style="264" customWidth="1"/>
    <col min="5" max="5" width="10" style="263" customWidth="1"/>
    <col min="6" max="6" width="13.42578125" style="265" customWidth="1"/>
    <col min="7" max="7" width="10.42578125" style="218" customWidth="1"/>
    <col min="8" max="8" width="13.42578125" style="218" customWidth="1"/>
    <col min="9" max="9" width="14.28515625" style="218" customWidth="1"/>
    <col min="10" max="10" width="10.140625" style="218" customWidth="1"/>
    <col min="11" max="11" width="13.42578125" style="218" customWidth="1"/>
    <col min="12" max="12" width="10.28515625" style="218" customWidth="1"/>
    <col min="13" max="13" width="13.28515625" style="218" customWidth="1"/>
    <col min="14" max="14" width="14.28515625" style="218" customWidth="1"/>
    <col min="15" max="15" width="10" style="218" customWidth="1"/>
    <col min="16" max="16" width="13.7109375" style="218" customWidth="1"/>
    <col min="17" max="16384" width="9.140625" style="218"/>
  </cols>
  <sheetData>
    <row r="1" spans="1:16" ht="32.25" customHeight="1" x14ac:dyDescent="0.35">
      <c r="A1" s="520" t="s">
        <v>349</v>
      </c>
      <c r="B1" s="521"/>
      <c r="C1" s="521"/>
      <c r="D1" s="521"/>
      <c r="E1" s="521"/>
      <c r="F1" s="521"/>
      <c r="G1" s="522"/>
      <c r="H1" s="522"/>
      <c r="I1" s="522"/>
      <c r="J1" s="522"/>
      <c r="K1" s="522"/>
      <c r="L1" s="522"/>
      <c r="M1" s="522"/>
      <c r="N1" s="522"/>
      <c r="O1" s="522"/>
      <c r="P1" s="522"/>
    </row>
    <row r="2" spans="1:16" ht="27.75" customHeight="1" x14ac:dyDescent="0.25">
      <c r="A2" s="219"/>
      <c r="B2" s="523">
        <v>2017</v>
      </c>
      <c r="C2" s="524"/>
      <c r="D2" s="524"/>
      <c r="E2" s="524"/>
      <c r="F2" s="525"/>
      <c r="G2" s="526">
        <v>2018</v>
      </c>
      <c r="H2" s="527"/>
      <c r="I2" s="527"/>
      <c r="J2" s="527"/>
      <c r="K2" s="528"/>
      <c r="L2" s="529">
        <v>2019</v>
      </c>
      <c r="M2" s="530"/>
      <c r="N2" s="530"/>
      <c r="O2" s="530"/>
      <c r="P2" s="531"/>
    </row>
    <row r="3" spans="1:16" s="233" customFormat="1" ht="86.25" customHeight="1" x14ac:dyDescent="0.25">
      <c r="A3" s="220"/>
      <c r="B3" s="221" t="s">
        <v>350</v>
      </c>
      <c r="C3" s="221" t="s">
        <v>351</v>
      </c>
      <c r="D3" s="222" t="s">
        <v>352</v>
      </c>
      <c r="E3" s="223" t="s">
        <v>353</v>
      </c>
      <c r="F3" s="224" t="s">
        <v>354</v>
      </c>
      <c r="G3" s="225" t="s">
        <v>350</v>
      </c>
      <c r="H3" s="225" t="s">
        <v>351</v>
      </c>
      <c r="I3" s="226" t="s">
        <v>352</v>
      </c>
      <c r="J3" s="227" t="s">
        <v>353</v>
      </c>
      <c r="K3" s="228" t="s">
        <v>354</v>
      </c>
      <c r="L3" s="229" t="s">
        <v>350</v>
      </c>
      <c r="M3" s="229" t="s">
        <v>351</v>
      </c>
      <c r="N3" s="230" t="s">
        <v>352</v>
      </c>
      <c r="O3" s="231" t="s">
        <v>353</v>
      </c>
      <c r="P3" s="232" t="s">
        <v>354</v>
      </c>
    </row>
    <row r="4" spans="1:16" x14ac:dyDescent="0.25">
      <c r="A4" s="234" t="s">
        <v>355</v>
      </c>
      <c r="B4" s="235">
        <v>10</v>
      </c>
      <c r="C4" s="235">
        <v>1</v>
      </c>
      <c r="D4" s="236">
        <f>100*C4/B4</f>
        <v>10</v>
      </c>
      <c r="E4" s="235">
        <v>1</v>
      </c>
      <c r="F4" s="237">
        <f>E4/B4</f>
        <v>0.1</v>
      </c>
      <c r="G4" s="238">
        <v>10</v>
      </c>
      <c r="H4" s="238">
        <v>5</v>
      </c>
      <c r="I4" s="239">
        <f>100*H4/G4</f>
        <v>50</v>
      </c>
      <c r="J4" s="238">
        <v>9</v>
      </c>
      <c r="K4" s="240">
        <f>J4/G4</f>
        <v>0.9</v>
      </c>
      <c r="L4" s="241">
        <v>10</v>
      </c>
      <c r="M4" s="242">
        <v>1</v>
      </c>
      <c r="N4" s="243">
        <f>M4*100/L4</f>
        <v>10</v>
      </c>
      <c r="O4" s="242">
        <v>5</v>
      </c>
      <c r="P4" s="244">
        <f>O4/L4</f>
        <v>0.5</v>
      </c>
    </row>
    <row r="5" spans="1:16" x14ac:dyDescent="0.25">
      <c r="A5" s="245" t="s">
        <v>356</v>
      </c>
      <c r="B5" s="246">
        <v>8</v>
      </c>
      <c r="C5" s="246">
        <v>1</v>
      </c>
      <c r="D5" s="247">
        <f t="shared" ref="D5:D20" si="0">100*C5/B5</f>
        <v>12.5</v>
      </c>
      <c r="E5" s="246">
        <v>1</v>
      </c>
      <c r="F5" s="248">
        <f t="shared" ref="F5:F20" si="1">E5/B5</f>
        <v>0.125</v>
      </c>
      <c r="G5" s="249">
        <v>8</v>
      </c>
      <c r="H5" s="249">
        <v>8</v>
      </c>
      <c r="I5" s="250">
        <f t="shared" ref="I5:I20" si="2">100*H5/G5</f>
        <v>100</v>
      </c>
      <c r="J5" s="249">
        <v>21</v>
      </c>
      <c r="K5" s="251">
        <f t="shared" ref="K5:K20" si="3">J5/G5</f>
        <v>2.625</v>
      </c>
      <c r="L5" s="252">
        <v>8</v>
      </c>
      <c r="M5" s="253">
        <v>0</v>
      </c>
      <c r="N5" s="254">
        <f t="shared" ref="N5:N21" si="4">M5*100/L5</f>
        <v>0</v>
      </c>
      <c r="O5" s="253">
        <v>0</v>
      </c>
      <c r="P5" s="255">
        <f t="shared" ref="P5:P20" si="5">O5/L5</f>
        <v>0</v>
      </c>
    </row>
    <row r="6" spans="1:16" x14ac:dyDescent="0.25">
      <c r="A6" s="234" t="s">
        <v>357</v>
      </c>
      <c r="B6" s="235">
        <v>36</v>
      </c>
      <c r="C6" s="235">
        <v>6</v>
      </c>
      <c r="D6" s="236">
        <f t="shared" si="0"/>
        <v>16.666666666666668</v>
      </c>
      <c r="E6" s="235">
        <v>21</v>
      </c>
      <c r="F6" s="237">
        <f t="shared" si="1"/>
        <v>0.58333333333333337</v>
      </c>
      <c r="G6" s="238">
        <v>36</v>
      </c>
      <c r="H6" s="238">
        <v>23</v>
      </c>
      <c r="I6" s="239">
        <f t="shared" si="2"/>
        <v>63.888888888888886</v>
      </c>
      <c r="J6" s="238">
        <v>87</v>
      </c>
      <c r="K6" s="240">
        <f t="shared" si="3"/>
        <v>2.4166666666666665</v>
      </c>
      <c r="L6" s="241">
        <v>39</v>
      </c>
      <c r="M6" s="242">
        <v>19</v>
      </c>
      <c r="N6" s="243">
        <f t="shared" si="4"/>
        <v>48.717948717948715</v>
      </c>
      <c r="O6" s="242">
        <v>67</v>
      </c>
      <c r="P6" s="244">
        <f t="shared" si="5"/>
        <v>1.7179487179487178</v>
      </c>
    </row>
    <row r="7" spans="1:16" x14ac:dyDescent="0.25">
      <c r="A7" s="245" t="s">
        <v>358</v>
      </c>
      <c r="B7" s="246">
        <v>9</v>
      </c>
      <c r="C7" s="246">
        <v>1</v>
      </c>
      <c r="D7" s="247">
        <f t="shared" si="0"/>
        <v>11.111111111111111</v>
      </c>
      <c r="E7" s="246">
        <v>1</v>
      </c>
      <c r="F7" s="248">
        <f t="shared" si="1"/>
        <v>0.1111111111111111</v>
      </c>
      <c r="G7" s="249">
        <v>9</v>
      </c>
      <c r="H7" s="249">
        <v>8</v>
      </c>
      <c r="I7" s="250">
        <f t="shared" si="2"/>
        <v>88.888888888888886</v>
      </c>
      <c r="J7" s="249">
        <v>20</v>
      </c>
      <c r="K7" s="251">
        <f t="shared" si="3"/>
        <v>2.2222222222222223</v>
      </c>
      <c r="L7" s="252">
        <v>9</v>
      </c>
      <c r="M7" s="253">
        <v>4</v>
      </c>
      <c r="N7" s="254">
        <f t="shared" si="4"/>
        <v>44.444444444444443</v>
      </c>
      <c r="O7" s="253">
        <v>9</v>
      </c>
      <c r="P7" s="255">
        <f t="shared" si="5"/>
        <v>1</v>
      </c>
    </row>
    <row r="8" spans="1:16" x14ac:dyDescent="0.25">
      <c r="A8" s="234" t="s">
        <v>359</v>
      </c>
      <c r="B8" s="235">
        <v>40</v>
      </c>
      <c r="C8" s="235">
        <v>4</v>
      </c>
      <c r="D8" s="236">
        <f t="shared" si="0"/>
        <v>10</v>
      </c>
      <c r="E8" s="235">
        <v>7</v>
      </c>
      <c r="F8" s="237">
        <f t="shared" si="1"/>
        <v>0.17499999999999999</v>
      </c>
      <c r="G8" s="238">
        <v>40</v>
      </c>
      <c r="H8" s="238">
        <v>19</v>
      </c>
      <c r="I8" s="239">
        <f t="shared" si="2"/>
        <v>47.5</v>
      </c>
      <c r="J8" s="238">
        <v>40</v>
      </c>
      <c r="K8" s="240">
        <f t="shared" si="3"/>
        <v>1</v>
      </c>
      <c r="L8" s="241">
        <v>37</v>
      </c>
      <c r="M8" s="242">
        <v>8</v>
      </c>
      <c r="N8" s="243">
        <f t="shared" si="4"/>
        <v>21.621621621621621</v>
      </c>
      <c r="O8" s="242">
        <v>24</v>
      </c>
      <c r="P8" s="244">
        <f t="shared" si="5"/>
        <v>0.64864864864864868</v>
      </c>
    </row>
    <row r="9" spans="1:16" x14ac:dyDescent="0.25">
      <c r="A9" s="245" t="s">
        <v>360</v>
      </c>
      <c r="B9" s="246">
        <v>23</v>
      </c>
      <c r="C9" s="246">
        <v>6</v>
      </c>
      <c r="D9" s="247">
        <f t="shared" si="0"/>
        <v>26.086956521739129</v>
      </c>
      <c r="E9" s="246">
        <v>31</v>
      </c>
      <c r="F9" s="248">
        <f t="shared" si="1"/>
        <v>1.3478260869565217</v>
      </c>
      <c r="G9" s="249">
        <v>23</v>
      </c>
      <c r="H9" s="249">
        <v>6</v>
      </c>
      <c r="I9" s="250">
        <f t="shared" si="2"/>
        <v>26.086956521739129</v>
      </c>
      <c r="J9" s="249">
        <v>67</v>
      </c>
      <c r="K9" s="251">
        <f t="shared" si="3"/>
        <v>2.9130434782608696</v>
      </c>
      <c r="L9" s="252">
        <v>23</v>
      </c>
      <c r="M9" s="253">
        <v>8</v>
      </c>
      <c r="N9" s="254">
        <f t="shared" si="4"/>
        <v>34.782608695652172</v>
      </c>
      <c r="O9" s="253">
        <v>57</v>
      </c>
      <c r="P9" s="255">
        <f t="shared" si="5"/>
        <v>2.4782608695652173</v>
      </c>
    </row>
    <row r="10" spans="1:16" x14ac:dyDescent="0.25">
      <c r="A10" s="234" t="s">
        <v>361</v>
      </c>
      <c r="B10" s="235">
        <v>38</v>
      </c>
      <c r="C10" s="235">
        <v>1</v>
      </c>
      <c r="D10" s="236">
        <f t="shared" si="0"/>
        <v>2.6315789473684212</v>
      </c>
      <c r="E10" s="235">
        <v>3</v>
      </c>
      <c r="F10" s="237">
        <f t="shared" si="1"/>
        <v>7.8947368421052627E-2</v>
      </c>
      <c r="G10" s="238">
        <v>38</v>
      </c>
      <c r="H10" s="238">
        <v>34</v>
      </c>
      <c r="I10" s="239">
        <f t="shared" si="2"/>
        <v>89.473684210526315</v>
      </c>
      <c r="J10" s="238">
        <v>148</v>
      </c>
      <c r="K10" s="240">
        <f t="shared" si="3"/>
        <v>3.8947368421052633</v>
      </c>
      <c r="L10" s="241">
        <v>39</v>
      </c>
      <c r="M10" s="242">
        <v>7</v>
      </c>
      <c r="N10" s="243">
        <f t="shared" si="4"/>
        <v>17.948717948717949</v>
      </c>
      <c r="O10" s="242">
        <v>15</v>
      </c>
      <c r="P10" s="244">
        <f t="shared" si="5"/>
        <v>0.38461538461538464</v>
      </c>
    </row>
    <row r="11" spans="1:16" x14ac:dyDescent="0.25">
      <c r="A11" s="245" t="s">
        <v>362</v>
      </c>
      <c r="B11" s="246">
        <v>16</v>
      </c>
      <c r="C11" s="246">
        <v>1</v>
      </c>
      <c r="D11" s="247">
        <f t="shared" si="0"/>
        <v>6.25</v>
      </c>
      <c r="E11" s="246">
        <v>9</v>
      </c>
      <c r="F11" s="248">
        <f t="shared" si="1"/>
        <v>0.5625</v>
      </c>
      <c r="G11" s="249">
        <v>16</v>
      </c>
      <c r="H11" s="249">
        <v>7</v>
      </c>
      <c r="I11" s="250">
        <f t="shared" si="2"/>
        <v>43.75</v>
      </c>
      <c r="J11" s="249">
        <v>20</v>
      </c>
      <c r="K11" s="251">
        <f t="shared" si="3"/>
        <v>1.25</v>
      </c>
      <c r="L11" s="252">
        <v>15</v>
      </c>
      <c r="M11" s="253">
        <v>1</v>
      </c>
      <c r="N11" s="254">
        <f t="shared" si="4"/>
        <v>6.666666666666667</v>
      </c>
      <c r="O11" s="253">
        <v>1</v>
      </c>
      <c r="P11" s="255">
        <f t="shared" si="5"/>
        <v>6.6666666666666666E-2</v>
      </c>
    </row>
    <row r="12" spans="1:16" x14ac:dyDescent="0.25">
      <c r="A12" s="234" t="s">
        <v>363</v>
      </c>
      <c r="B12" s="235">
        <v>38</v>
      </c>
      <c r="C12" s="235">
        <v>19</v>
      </c>
      <c r="D12" s="236">
        <f t="shared" si="0"/>
        <v>50</v>
      </c>
      <c r="E12" s="235">
        <v>132</v>
      </c>
      <c r="F12" s="237">
        <f t="shared" si="1"/>
        <v>3.4736842105263159</v>
      </c>
      <c r="G12" s="238">
        <v>38</v>
      </c>
      <c r="H12" s="238">
        <v>26</v>
      </c>
      <c r="I12" s="239">
        <f t="shared" si="2"/>
        <v>68.421052631578945</v>
      </c>
      <c r="J12" s="238">
        <v>146</v>
      </c>
      <c r="K12" s="240">
        <f t="shared" si="3"/>
        <v>3.8421052631578947</v>
      </c>
      <c r="L12" s="241">
        <v>43</v>
      </c>
      <c r="M12" s="242">
        <v>20</v>
      </c>
      <c r="N12" s="243">
        <f t="shared" si="4"/>
        <v>46.511627906976742</v>
      </c>
      <c r="O12" s="242">
        <v>189</v>
      </c>
      <c r="P12" s="244">
        <f t="shared" si="5"/>
        <v>4.3953488372093021</v>
      </c>
    </row>
    <row r="13" spans="1:16" x14ac:dyDescent="0.25">
      <c r="A13" s="245" t="s">
        <v>364</v>
      </c>
      <c r="B13" s="246">
        <v>7</v>
      </c>
      <c r="C13" s="246"/>
      <c r="D13" s="247">
        <f t="shared" si="0"/>
        <v>0</v>
      </c>
      <c r="E13" s="246"/>
      <c r="F13" s="248">
        <f t="shared" si="1"/>
        <v>0</v>
      </c>
      <c r="G13" s="249">
        <v>7</v>
      </c>
      <c r="H13" s="249">
        <v>3</v>
      </c>
      <c r="I13" s="250">
        <f t="shared" si="2"/>
        <v>42.857142857142854</v>
      </c>
      <c r="J13" s="249">
        <v>6</v>
      </c>
      <c r="K13" s="251">
        <f t="shared" si="3"/>
        <v>0.8571428571428571</v>
      </c>
      <c r="L13" s="252">
        <v>7</v>
      </c>
      <c r="M13" s="253">
        <v>1</v>
      </c>
      <c r="N13" s="254">
        <f t="shared" si="4"/>
        <v>14.285714285714286</v>
      </c>
      <c r="O13" s="253">
        <v>2</v>
      </c>
      <c r="P13" s="255">
        <f t="shared" si="5"/>
        <v>0.2857142857142857</v>
      </c>
    </row>
    <row r="14" spans="1:16" s="266" customFormat="1" x14ac:dyDescent="0.3">
      <c r="A14" s="256" t="s">
        <v>365</v>
      </c>
      <c r="B14" s="235">
        <v>5</v>
      </c>
      <c r="C14" s="235">
        <v>4</v>
      </c>
      <c r="D14" s="236">
        <f t="shared" si="0"/>
        <v>80</v>
      </c>
      <c r="E14" s="235">
        <v>11</v>
      </c>
      <c r="F14" s="237">
        <f t="shared" si="1"/>
        <v>2.2000000000000002</v>
      </c>
      <c r="G14" s="238">
        <v>5</v>
      </c>
      <c r="H14" s="238">
        <v>5</v>
      </c>
      <c r="I14" s="239">
        <f t="shared" si="2"/>
        <v>100</v>
      </c>
      <c r="J14" s="238">
        <v>31</v>
      </c>
      <c r="K14" s="240">
        <f t="shared" si="3"/>
        <v>6.2</v>
      </c>
      <c r="L14" s="241">
        <v>5</v>
      </c>
      <c r="M14" s="242">
        <v>5</v>
      </c>
      <c r="N14" s="243">
        <f t="shared" si="4"/>
        <v>100</v>
      </c>
      <c r="O14" s="242">
        <v>40</v>
      </c>
      <c r="P14" s="267">
        <f t="shared" si="5"/>
        <v>8</v>
      </c>
    </row>
    <row r="15" spans="1:16" x14ac:dyDescent="0.25">
      <c r="A15" s="257" t="s">
        <v>309</v>
      </c>
      <c r="B15" s="246">
        <v>11</v>
      </c>
      <c r="C15" s="246">
        <v>2</v>
      </c>
      <c r="D15" s="247">
        <f t="shared" si="0"/>
        <v>18.181818181818183</v>
      </c>
      <c r="E15" s="246">
        <v>4</v>
      </c>
      <c r="F15" s="248">
        <f t="shared" si="1"/>
        <v>0.36363636363636365</v>
      </c>
      <c r="G15" s="249">
        <v>11</v>
      </c>
      <c r="H15" s="249">
        <v>10</v>
      </c>
      <c r="I15" s="250">
        <f t="shared" si="2"/>
        <v>90.909090909090907</v>
      </c>
      <c r="J15" s="249">
        <v>33</v>
      </c>
      <c r="K15" s="251">
        <f t="shared" si="3"/>
        <v>3</v>
      </c>
      <c r="L15" s="252">
        <v>10</v>
      </c>
      <c r="M15" s="253">
        <v>5</v>
      </c>
      <c r="N15" s="254">
        <f t="shared" si="4"/>
        <v>50</v>
      </c>
      <c r="O15" s="253">
        <v>15</v>
      </c>
      <c r="P15" s="255">
        <f t="shared" si="5"/>
        <v>1.5</v>
      </c>
    </row>
    <row r="16" spans="1:16" x14ac:dyDescent="0.25">
      <c r="A16" s="234" t="s">
        <v>366</v>
      </c>
      <c r="B16" s="235">
        <v>8</v>
      </c>
      <c r="C16" s="235">
        <v>1</v>
      </c>
      <c r="D16" s="236">
        <f t="shared" si="0"/>
        <v>12.5</v>
      </c>
      <c r="E16" s="235">
        <v>2</v>
      </c>
      <c r="F16" s="237">
        <f t="shared" si="1"/>
        <v>0.25</v>
      </c>
      <c r="G16" s="238">
        <v>8</v>
      </c>
      <c r="H16" s="238">
        <v>1</v>
      </c>
      <c r="I16" s="239">
        <f t="shared" si="2"/>
        <v>12.5</v>
      </c>
      <c r="J16" s="238">
        <v>4</v>
      </c>
      <c r="K16" s="240">
        <f t="shared" si="3"/>
        <v>0.5</v>
      </c>
      <c r="L16" s="241">
        <v>8</v>
      </c>
      <c r="M16" s="242">
        <v>1</v>
      </c>
      <c r="N16" s="243">
        <f t="shared" si="4"/>
        <v>12.5</v>
      </c>
      <c r="O16" s="242">
        <v>3</v>
      </c>
      <c r="P16" s="244">
        <f t="shared" si="5"/>
        <v>0.375</v>
      </c>
    </row>
    <row r="17" spans="1:16" x14ac:dyDescent="0.25">
      <c r="A17" s="245" t="s">
        <v>367</v>
      </c>
      <c r="B17" s="246">
        <v>18</v>
      </c>
      <c r="C17" s="246"/>
      <c r="D17" s="247">
        <f t="shared" si="0"/>
        <v>0</v>
      </c>
      <c r="E17" s="246"/>
      <c r="F17" s="248">
        <f t="shared" si="1"/>
        <v>0</v>
      </c>
      <c r="G17" s="249">
        <v>18</v>
      </c>
      <c r="H17" s="249">
        <v>14</v>
      </c>
      <c r="I17" s="250">
        <f t="shared" si="2"/>
        <v>77.777777777777771</v>
      </c>
      <c r="J17" s="249">
        <v>38</v>
      </c>
      <c r="K17" s="251">
        <f t="shared" si="3"/>
        <v>2.1111111111111112</v>
      </c>
      <c r="L17" s="252">
        <v>18</v>
      </c>
      <c r="M17" s="253">
        <v>4</v>
      </c>
      <c r="N17" s="254">
        <f t="shared" si="4"/>
        <v>22.222222222222221</v>
      </c>
      <c r="O17" s="253">
        <v>12</v>
      </c>
      <c r="P17" s="255">
        <f t="shared" si="5"/>
        <v>0.66666666666666663</v>
      </c>
    </row>
    <row r="18" spans="1:16" x14ac:dyDescent="0.25">
      <c r="A18" s="234" t="s">
        <v>368</v>
      </c>
      <c r="B18" s="235">
        <v>18</v>
      </c>
      <c r="C18" s="235">
        <v>3</v>
      </c>
      <c r="D18" s="236">
        <f t="shared" si="0"/>
        <v>16.666666666666668</v>
      </c>
      <c r="E18" s="235">
        <v>6</v>
      </c>
      <c r="F18" s="237">
        <f t="shared" si="1"/>
        <v>0.33333333333333331</v>
      </c>
      <c r="G18" s="238">
        <v>18</v>
      </c>
      <c r="H18" s="238">
        <v>14</v>
      </c>
      <c r="I18" s="239">
        <f t="shared" si="2"/>
        <v>77.777777777777771</v>
      </c>
      <c r="J18" s="238">
        <v>33</v>
      </c>
      <c r="K18" s="240">
        <f t="shared" si="3"/>
        <v>1.8333333333333333</v>
      </c>
      <c r="L18" s="241">
        <v>18</v>
      </c>
      <c r="M18" s="242">
        <v>2</v>
      </c>
      <c r="N18" s="243">
        <f t="shared" si="4"/>
        <v>11.111111111111111</v>
      </c>
      <c r="O18" s="242">
        <v>4</v>
      </c>
      <c r="P18" s="244">
        <f t="shared" si="5"/>
        <v>0.22222222222222221</v>
      </c>
    </row>
    <row r="19" spans="1:16" x14ac:dyDescent="0.25">
      <c r="A19" s="245" t="s">
        <v>369</v>
      </c>
      <c r="B19" s="246">
        <v>41</v>
      </c>
      <c r="C19" s="246">
        <v>5</v>
      </c>
      <c r="D19" s="247">
        <f t="shared" si="0"/>
        <v>12.195121951219512</v>
      </c>
      <c r="E19" s="246">
        <v>10</v>
      </c>
      <c r="F19" s="248">
        <f t="shared" si="1"/>
        <v>0.24390243902439024</v>
      </c>
      <c r="G19" s="249">
        <v>41</v>
      </c>
      <c r="H19" s="249">
        <v>17</v>
      </c>
      <c r="I19" s="250">
        <f t="shared" si="2"/>
        <v>41.463414634146339</v>
      </c>
      <c r="J19" s="249">
        <v>46</v>
      </c>
      <c r="K19" s="251">
        <f t="shared" si="3"/>
        <v>1.1219512195121952</v>
      </c>
      <c r="L19" s="252">
        <v>42</v>
      </c>
      <c r="M19" s="253">
        <v>6</v>
      </c>
      <c r="N19" s="254">
        <f t="shared" si="4"/>
        <v>14.285714285714286</v>
      </c>
      <c r="O19" s="253">
        <v>10</v>
      </c>
      <c r="P19" s="255">
        <f t="shared" si="5"/>
        <v>0.23809523809523808</v>
      </c>
    </row>
    <row r="20" spans="1:16" x14ac:dyDescent="0.25">
      <c r="A20" s="234" t="s">
        <v>370</v>
      </c>
      <c r="B20" s="235">
        <v>4</v>
      </c>
      <c r="C20" s="235">
        <v>1</v>
      </c>
      <c r="D20" s="236">
        <f t="shared" si="0"/>
        <v>25</v>
      </c>
      <c r="E20" s="235">
        <v>3</v>
      </c>
      <c r="F20" s="237">
        <f t="shared" si="1"/>
        <v>0.75</v>
      </c>
      <c r="G20" s="238">
        <v>4</v>
      </c>
      <c r="H20" s="238">
        <v>1</v>
      </c>
      <c r="I20" s="239">
        <f t="shared" si="2"/>
        <v>25</v>
      </c>
      <c r="J20" s="238">
        <v>6</v>
      </c>
      <c r="K20" s="240">
        <f t="shared" si="3"/>
        <v>1.5</v>
      </c>
      <c r="L20" s="241">
        <v>4</v>
      </c>
      <c r="M20" s="242">
        <v>1</v>
      </c>
      <c r="N20" s="243">
        <f t="shared" si="4"/>
        <v>25</v>
      </c>
      <c r="O20" s="242">
        <v>2</v>
      </c>
      <c r="P20" s="244">
        <f t="shared" si="5"/>
        <v>0.5</v>
      </c>
    </row>
    <row r="21" spans="1:16" s="262" customFormat="1" ht="23.25" x14ac:dyDescent="0.35">
      <c r="A21" s="258" t="s">
        <v>371</v>
      </c>
      <c r="B21" s="259">
        <f>SUM(B4:B20)</f>
        <v>330</v>
      </c>
      <c r="C21" s="259">
        <f>SUM(C4:C20)</f>
        <v>56</v>
      </c>
      <c r="D21" s="260">
        <f>C21*100/B21</f>
        <v>16.969696969696969</v>
      </c>
      <c r="E21" s="260">
        <f>SUM(E4:E20)</f>
        <v>242</v>
      </c>
      <c r="F21" s="261">
        <f>E21/B21</f>
        <v>0.73333333333333328</v>
      </c>
      <c r="G21" s="259">
        <f>SUM(G4:G20)</f>
        <v>330</v>
      </c>
      <c r="H21" s="259">
        <f>SUM(H4:H20)</f>
        <v>201</v>
      </c>
      <c r="I21" s="260">
        <f>H21*100/G21</f>
        <v>60.909090909090907</v>
      </c>
      <c r="J21" s="260">
        <f>SUM(J4:J20)</f>
        <v>755</v>
      </c>
      <c r="K21" s="261">
        <f>J21/G21</f>
        <v>2.2878787878787881</v>
      </c>
      <c r="L21" s="259">
        <f>SUM(L4:L20)</f>
        <v>335</v>
      </c>
      <c r="M21" s="259">
        <f>SUM(M4:M20)</f>
        <v>93</v>
      </c>
      <c r="N21" s="260">
        <f t="shared" si="4"/>
        <v>27.761194029850746</v>
      </c>
      <c r="O21" s="260">
        <f>SUM(O4:O20)</f>
        <v>455</v>
      </c>
      <c r="P21" s="261">
        <f>O21/L21</f>
        <v>1.3582089552238805</v>
      </c>
    </row>
    <row r="33" s="218" customFormat="1" ht="15" x14ac:dyDescent="0.25"/>
    <row r="34" s="218" customFormat="1" ht="15" x14ac:dyDescent="0.25"/>
    <row r="35" s="218" customFormat="1" ht="15" x14ac:dyDescent="0.25"/>
    <row r="36" s="218" customFormat="1" ht="15" x14ac:dyDescent="0.25"/>
    <row r="37" s="218" customFormat="1" ht="15" x14ac:dyDescent="0.25"/>
    <row r="38" s="218" customFormat="1" ht="15" x14ac:dyDescent="0.25"/>
    <row r="39" s="218" customFormat="1" ht="15" x14ac:dyDescent="0.25"/>
    <row r="40" s="218" customFormat="1" ht="15" x14ac:dyDescent="0.25"/>
    <row r="41" s="218" customFormat="1" ht="15" x14ac:dyDescent="0.25"/>
  </sheetData>
  <mergeCells count="4">
    <mergeCell ref="A1:P1"/>
    <mergeCell ref="B2:F2"/>
    <mergeCell ref="G2:K2"/>
    <mergeCell ref="L2:P2"/>
  </mergeCells>
  <hyperlinks>
    <hyperlink ref="A1" location="Menü!A1" display="TABLO 24 :" xr:uid="{00000000-0004-0000-1B00-000000000000}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S35"/>
  <sheetViews>
    <sheetView workbookViewId="0">
      <selection activeCell="A9" sqref="A9:XFD9"/>
    </sheetView>
  </sheetViews>
  <sheetFormatPr defaultRowHeight="18.75" x14ac:dyDescent="0.3"/>
  <cols>
    <col min="1" max="1" width="30.7109375" style="325" customWidth="1"/>
    <col min="2" max="4" width="8.28515625" style="318" hidden="1" customWidth="1"/>
    <col min="5" max="5" width="9.85546875" style="326" hidden="1" customWidth="1"/>
    <col min="6" max="6" width="10.140625" style="218" hidden="1" customWidth="1"/>
    <col min="7" max="10" width="9.85546875" style="218" hidden="1" customWidth="1"/>
    <col min="11" max="11" width="10.28515625" style="218" hidden="1" customWidth="1"/>
    <col min="12" max="15" width="9.85546875" style="218" hidden="1" customWidth="1"/>
    <col min="16" max="16" width="10.28515625" style="218" hidden="1" customWidth="1"/>
    <col min="17" max="19" width="9.85546875" style="218" hidden="1" customWidth="1"/>
    <col min="20" max="20" width="10" style="218" hidden="1" customWidth="1"/>
    <col min="21" max="21" width="10.140625" style="218" hidden="1" customWidth="1"/>
    <col min="22" max="24" width="10" style="218" hidden="1" customWidth="1"/>
    <col min="25" max="25" width="10" style="218" customWidth="1"/>
    <col min="26" max="26" width="10.140625" style="218" customWidth="1"/>
    <col min="27" max="30" width="10" style="218" customWidth="1"/>
    <col min="31" max="31" width="10.140625" style="218" customWidth="1"/>
    <col min="32" max="33" width="10" style="218" customWidth="1"/>
    <col min="34" max="34" width="10" style="327" customWidth="1"/>
    <col min="35" max="35" width="11.7109375" style="218" customWidth="1"/>
    <col min="36" max="36" width="10.140625" style="218" customWidth="1"/>
    <col min="37" max="38" width="9.7109375" style="218" customWidth="1"/>
    <col min="39" max="16384" width="9.140625" style="218"/>
  </cols>
  <sheetData>
    <row r="1" spans="1:39" ht="84" customHeight="1" x14ac:dyDescent="0.25">
      <c r="A1" s="537" t="s">
        <v>372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9"/>
      <c r="AJ1" s="539"/>
      <c r="AK1" s="539"/>
      <c r="AL1" s="539"/>
      <c r="AM1" s="539"/>
    </row>
    <row r="2" spans="1:39" ht="93" customHeight="1" x14ac:dyDescent="0.25">
      <c r="A2" s="540" t="s">
        <v>373</v>
      </c>
      <c r="B2" s="542" t="s">
        <v>374</v>
      </c>
      <c r="C2" s="543"/>
      <c r="D2" s="544"/>
      <c r="E2" s="545">
        <v>2013</v>
      </c>
      <c r="F2" s="546"/>
      <c r="G2" s="546"/>
      <c r="H2" s="546"/>
      <c r="I2" s="547"/>
      <c r="J2" s="548">
        <v>2014</v>
      </c>
      <c r="K2" s="549"/>
      <c r="L2" s="549"/>
      <c r="M2" s="549"/>
      <c r="N2" s="550"/>
      <c r="O2" s="551">
        <v>2015</v>
      </c>
      <c r="P2" s="552"/>
      <c r="Q2" s="552"/>
      <c r="R2" s="552"/>
      <c r="S2" s="553"/>
      <c r="T2" s="554">
        <v>2016</v>
      </c>
      <c r="U2" s="555"/>
      <c r="V2" s="555"/>
      <c r="W2" s="555"/>
      <c r="X2" s="556"/>
      <c r="Y2" s="557">
        <v>2017</v>
      </c>
      <c r="Z2" s="558"/>
      <c r="AA2" s="558"/>
      <c r="AB2" s="558"/>
      <c r="AC2" s="559"/>
      <c r="AD2" s="560">
        <v>2018</v>
      </c>
      <c r="AE2" s="561"/>
      <c r="AF2" s="561"/>
      <c r="AG2" s="561"/>
      <c r="AH2" s="562"/>
      <c r="AI2" s="563">
        <v>2019</v>
      </c>
      <c r="AJ2" s="564"/>
      <c r="AK2" s="564"/>
      <c r="AL2" s="564"/>
      <c r="AM2" s="565"/>
    </row>
    <row r="3" spans="1:39" ht="30" customHeight="1" x14ac:dyDescent="0.25">
      <c r="A3" s="541"/>
      <c r="B3" s="268" t="s">
        <v>375</v>
      </c>
      <c r="C3" s="268" t="s">
        <v>376</v>
      </c>
      <c r="D3" s="269" t="s">
        <v>377</v>
      </c>
      <c r="E3" s="270" t="s">
        <v>378</v>
      </c>
      <c r="F3" s="271" t="s">
        <v>379</v>
      </c>
      <c r="G3" s="271" t="s">
        <v>380</v>
      </c>
      <c r="H3" s="271" t="s">
        <v>381</v>
      </c>
      <c r="I3" s="271" t="s">
        <v>382</v>
      </c>
      <c r="J3" s="272" t="s">
        <v>378</v>
      </c>
      <c r="K3" s="273" t="s">
        <v>379</v>
      </c>
      <c r="L3" s="273" t="s">
        <v>380</v>
      </c>
      <c r="M3" s="273" t="s">
        <v>381</v>
      </c>
      <c r="N3" s="273" t="s">
        <v>382</v>
      </c>
      <c r="O3" s="274" t="s">
        <v>378</v>
      </c>
      <c r="P3" s="275" t="s">
        <v>379</v>
      </c>
      <c r="Q3" s="275" t="s">
        <v>380</v>
      </c>
      <c r="R3" s="275" t="s">
        <v>381</v>
      </c>
      <c r="S3" s="275" t="s">
        <v>382</v>
      </c>
      <c r="T3" s="276" t="s">
        <v>378</v>
      </c>
      <c r="U3" s="277" t="s">
        <v>379</v>
      </c>
      <c r="V3" s="277" t="s">
        <v>380</v>
      </c>
      <c r="W3" s="277" t="s">
        <v>381</v>
      </c>
      <c r="X3" s="277" t="s">
        <v>382</v>
      </c>
      <c r="Y3" s="278" t="s">
        <v>378</v>
      </c>
      <c r="Z3" s="278" t="s">
        <v>379</v>
      </c>
      <c r="AA3" s="278" t="s">
        <v>380</v>
      </c>
      <c r="AB3" s="278" t="s">
        <v>381</v>
      </c>
      <c r="AC3" s="278" t="s">
        <v>382</v>
      </c>
      <c r="AD3" s="271" t="s">
        <v>378</v>
      </c>
      <c r="AE3" s="271" t="s">
        <v>379</v>
      </c>
      <c r="AF3" s="271" t="s">
        <v>380</v>
      </c>
      <c r="AG3" s="271" t="s">
        <v>381</v>
      </c>
      <c r="AH3" s="279" t="s">
        <v>382</v>
      </c>
      <c r="AI3" s="280" t="s">
        <v>378</v>
      </c>
      <c r="AJ3" s="280" t="s">
        <v>379</v>
      </c>
      <c r="AK3" s="280" t="s">
        <v>380</v>
      </c>
      <c r="AL3" s="280" t="s">
        <v>381</v>
      </c>
      <c r="AM3" s="280" t="s">
        <v>382</v>
      </c>
    </row>
    <row r="4" spans="1:39" s="290" customFormat="1" ht="21.95" customHeight="1" x14ac:dyDescent="0.3">
      <c r="A4" s="281" t="s">
        <v>355</v>
      </c>
      <c r="B4" s="282">
        <v>4</v>
      </c>
      <c r="C4" s="282"/>
      <c r="D4" s="282">
        <f>SUM(B4:C4)</f>
        <v>4</v>
      </c>
      <c r="E4" s="283">
        <v>3</v>
      </c>
      <c r="F4" s="159">
        <v>1</v>
      </c>
      <c r="G4" s="284"/>
      <c r="H4" s="284"/>
      <c r="I4" s="284"/>
      <c r="J4" s="156">
        <v>1</v>
      </c>
      <c r="K4" s="159">
        <v>1</v>
      </c>
      <c r="L4" s="159"/>
      <c r="M4" s="159"/>
      <c r="N4" s="159"/>
      <c r="O4" s="156">
        <v>0</v>
      </c>
      <c r="P4" s="285">
        <v>0</v>
      </c>
      <c r="Q4" s="285"/>
      <c r="R4" s="285"/>
      <c r="S4" s="285"/>
      <c r="T4" s="284"/>
      <c r="U4" s="159"/>
      <c r="V4" s="159"/>
      <c r="W4" s="159"/>
      <c r="X4" s="159"/>
      <c r="Y4" s="286">
        <v>3</v>
      </c>
      <c r="Z4" s="286"/>
      <c r="AA4" s="286"/>
      <c r="AB4" s="286"/>
      <c r="AC4" s="287"/>
      <c r="AD4" s="286"/>
      <c r="AE4" s="286"/>
      <c r="AF4" s="286"/>
      <c r="AG4" s="286"/>
      <c r="AH4" s="288"/>
      <c r="AI4" s="289"/>
      <c r="AJ4" s="289"/>
      <c r="AK4" s="289"/>
      <c r="AL4" s="289"/>
      <c r="AM4" s="289"/>
    </row>
    <row r="5" spans="1:39" s="290" customFormat="1" ht="21.95" customHeight="1" x14ac:dyDescent="0.3">
      <c r="A5" s="291" t="s">
        <v>356</v>
      </c>
      <c r="B5" s="292">
        <v>3</v>
      </c>
      <c r="C5" s="292"/>
      <c r="D5" s="292">
        <f t="shared" ref="D5:D20" si="0">SUM(B5:C5)</f>
        <v>3</v>
      </c>
      <c r="E5" s="293">
        <v>4</v>
      </c>
      <c r="F5" s="294">
        <v>0</v>
      </c>
      <c r="G5" s="295"/>
      <c r="H5" s="295"/>
      <c r="I5" s="295"/>
      <c r="J5" s="296">
        <v>6</v>
      </c>
      <c r="K5" s="297">
        <v>1</v>
      </c>
      <c r="L5" s="297"/>
      <c r="M5" s="297"/>
      <c r="N5" s="297"/>
      <c r="O5" s="155">
        <v>5</v>
      </c>
      <c r="P5" s="155">
        <v>0</v>
      </c>
      <c r="Q5" s="155"/>
      <c r="R5" s="155"/>
      <c r="S5" s="155"/>
      <c r="T5" s="298"/>
      <c r="U5" s="299"/>
      <c r="V5" s="299"/>
      <c r="W5" s="299"/>
      <c r="X5" s="299"/>
      <c r="Y5" s="300"/>
      <c r="Z5" s="300"/>
      <c r="AA5" s="300"/>
      <c r="AB5" s="300"/>
      <c r="AC5" s="301"/>
      <c r="AD5" s="294">
        <v>5</v>
      </c>
      <c r="AE5" s="294"/>
      <c r="AF5" s="294"/>
      <c r="AG5" s="294"/>
      <c r="AH5" s="302"/>
      <c r="AI5" s="303"/>
      <c r="AJ5" s="303"/>
      <c r="AK5" s="303"/>
      <c r="AL5" s="303"/>
      <c r="AM5" s="303"/>
    </row>
    <row r="6" spans="1:39" s="290" customFormat="1" ht="21.95" customHeight="1" x14ac:dyDescent="0.3">
      <c r="A6" s="304" t="s">
        <v>357</v>
      </c>
      <c r="B6" s="305">
        <v>14</v>
      </c>
      <c r="C6" s="305">
        <v>19</v>
      </c>
      <c r="D6" s="282">
        <f t="shared" si="0"/>
        <v>33</v>
      </c>
      <c r="E6" s="283">
        <v>51</v>
      </c>
      <c r="F6" s="159">
        <v>10</v>
      </c>
      <c r="G6" s="284"/>
      <c r="H6" s="159">
        <v>3</v>
      </c>
      <c r="I6" s="284"/>
      <c r="J6" s="156">
        <v>66</v>
      </c>
      <c r="K6" s="159">
        <v>15</v>
      </c>
      <c r="L6" s="159">
        <v>7</v>
      </c>
      <c r="M6" s="159">
        <v>5</v>
      </c>
      <c r="N6" s="159">
        <v>2</v>
      </c>
      <c r="O6" s="156">
        <v>84</v>
      </c>
      <c r="P6" s="156">
        <v>8</v>
      </c>
      <c r="Q6" s="156">
        <v>6</v>
      </c>
      <c r="R6" s="156">
        <v>1</v>
      </c>
      <c r="S6" s="156"/>
      <c r="T6" s="284"/>
      <c r="U6" s="159">
        <v>8</v>
      </c>
      <c r="V6" s="159">
        <v>6</v>
      </c>
      <c r="W6" s="159">
        <v>1</v>
      </c>
      <c r="X6" s="159"/>
      <c r="Y6" s="286">
        <v>39</v>
      </c>
      <c r="Z6" s="286">
        <v>6</v>
      </c>
      <c r="AA6" s="286">
        <v>3</v>
      </c>
      <c r="AB6" s="286">
        <v>2</v>
      </c>
      <c r="AC6" s="287"/>
      <c r="AD6" s="286">
        <v>57</v>
      </c>
      <c r="AE6" s="286">
        <v>11</v>
      </c>
      <c r="AF6" s="286">
        <v>5</v>
      </c>
      <c r="AG6" s="286">
        <v>2</v>
      </c>
      <c r="AH6" s="288">
        <v>1</v>
      </c>
      <c r="AI6" s="289" t="s">
        <v>383</v>
      </c>
      <c r="AJ6" s="289" t="s">
        <v>384</v>
      </c>
      <c r="AK6" s="289">
        <v>3</v>
      </c>
      <c r="AL6" s="289">
        <v>3</v>
      </c>
      <c r="AM6" s="289">
        <v>1</v>
      </c>
    </row>
    <row r="7" spans="1:39" s="290" customFormat="1" ht="21.95" customHeight="1" x14ac:dyDescent="0.3">
      <c r="A7" s="291" t="s">
        <v>358</v>
      </c>
      <c r="B7" s="292">
        <v>3</v>
      </c>
      <c r="C7" s="292"/>
      <c r="D7" s="292">
        <f t="shared" si="0"/>
        <v>3</v>
      </c>
      <c r="E7" s="293">
        <v>18</v>
      </c>
      <c r="F7" s="294">
        <v>0</v>
      </c>
      <c r="G7" s="295"/>
      <c r="H7" s="294"/>
      <c r="I7" s="295"/>
      <c r="J7" s="296">
        <v>14</v>
      </c>
      <c r="K7" s="297">
        <v>0</v>
      </c>
      <c r="L7" s="297"/>
      <c r="M7" s="297"/>
      <c r="N7" s="297"/>
      <c r="O7" s="155">
        <v>3</v>
      </c>
      <c r="P7" s="155">
        <v>0</v>
      </c>
      <c r="Q7" s="155"/>
      <c r="R7" s="155"/>
      <c r="S7" s="155"/>
      <c r="T7" s="298"/>
      <c r="U7" s="299">
        <v>1</v>
      </c>
      <c r="V7" s="299">
        <v>1</v>
      </c>
      <c r="W7" s="299">
        <v>1</v>
      </c>
      <c r="X7" s="299"/>
      <c r="Y7" s="300">
        <v>5</v>
      </c>
      <c r="Z7" s="300"/>
      <c r="AA7" s="300"/>
      <c r="AB7" s="300"/>
      <c r="AC7" s="301"/>
      <c r="AD7" s="294">
        <v>4</v>
      </c>
      <c r="AE7" s="294"/>
      <c r="AF7" s="294"/>
      <c r="AG7" s="294"/>
      <c r="AH7" s="302"/>
      <c r="AI7" s="303" t="s">
        <v>385</v>
      </c>
      <c r="AJ7" s="303"/>
      <c r="AK7" s="303"/>
      <c r="AL7" s="303"/>
      <c r="AM7" s="303"/>
    </row>
    <row r="8" spans="1:39" s="290" customFormat="1" ht="21.95" customHeight="1" x14ac:dyDescent="0.3">
      <c r="A8" s="304" t="s">
        <v>359</v>
      </c>
      <c r="B8" s="305">
        <v>19</v>
      </c>
      <c r="C8" s="305">
        <v>4</v>
      </c>
      <c r="D8" s="282">
        <f t="shared" si="0"/>
        <v>23</v>
      </c>
      <c r="E8" s="283">
        <v>21</v>
      </c>
      <c r="F8" s="159">
        <v>1</v>
      </c>
      <c r="G8" s="284"/>
      <c r="H8" s="159"/>
      <c r="I8" s="284"/>
      <c r="J8" s="156">
        <v>16</v>
      </c>
      <c r="K8" s="159">
        <v>2</v>
      </c>
      <c r="L8" s="159">
        <v>1</v>
      </c>
      <c r="M8" s="159">
        <v>1</v>
      </c>
      <c r="N8" s="159">
        <v>1</v>
      </c>
      <c r="O8" s="156">
        <v>13</v>
      </c>
      <c r="P8" s="156">
        <v>1</v>
      </c>
      <c r="Q8" s="156">
        <v>1</v>
      </c>
      <c r="R8" s="156"/>
      <c r="S8" s="156"/>
      <c r="T8" s="284"/>
      <c r="U8" s="159"/>
      <c r="V8" s="159"/>
      <c r="W8" s="159"/>
      <c r="X8" s="159"/>
      <c r="Y8" s="286">
        <v>12</v>
      </c>
      <c r="Z8" s="286">
        <v>1</v>
      </c>
      <c r="AA8" s="286"/>
      <c r="AB8" s="286"/>
      <c r="AC8" s="287"/>
      <c r="AD8" s="286">
        <v>20</v>
      </c>
      <c r="AE8" s="286">
        <v>5</v>
      </c>
      <c r="AF8" s="286">
        <v>1</v>
      </c>
      <c r="AG8" s="286">
        <v>1</v>
      </c>
      <c r="AH8" s="288">
        <v>1</v>
      </c>
      <c r="AI8" s="289">
        <v>36</v>
      </c>
      <c r="AJ8" s="289">
        <v>5</v>
      </c>
      <c r="AK8" s="289">
        <v>2</v>
      </c>
      <c r="AL8" s="289"/>
      <c r="AM8" s="289"/>
    </row>
    <row r="9" spans="1:39" s="290" customFormat="1" ht="21.95" customHeight="1" x14ac:dyDescent="0.3">
      <c r="A9" s="291" t="s">
        <v>360</v>
      </c>
      <c r="B9" s="292">
        <v>8</v>
      </c>
      <c r="C9" s="292">
        <v>4</v>
      </c>
      <c r="D9" s="292">
        <f t="shared" si="0"/>
        <v>12</v>
      </c>
      <c r="E9" s="293">
        <v>19</v>
      </c>
      <c r="F9" s="294">
        <v>0</v>
      </c>
      <c r="G9" s="295"/>
      <c r="H9" s="294"/>
      <c r="I9" s="295"/>
      <c r="J9" s="296">
        <v>8</v>
      </c>
      <c r="K9" s="297">
        <v>0</v>
      </c>
      <c r="L9" s="297"/>
      <c r="M9" s="297"/>
      <c r="N9" s="297"/>
      <c r="O9" s="155">
        <v>24</v>
      </c>
      <c r="P9" s="155">
        <v>2</v>
      </c>
      <c r="Q9" s="155">
        <v>1</v>
      </c>
      <c r="R9" s="155">
        <v>1</v>
      </c>
      <c r="S9" s="155">
        <v>1</v>
      </c>
      <c r="T9" s="298"/>
      <c r="U9" s="299"/>
      <c r="V9" s="299"/>
      <c r="W9" s="299"/>
      <c r="X9" s="299"/>
      <c r="Y9" s="300">
        <v>24</v>
      </c>
      <c r="Z9" s="300">
        <v>3</v>
      </c>
      <c r="AA9" s="300"/>
      <c r="AB9" s="300"/>
      <c r="AC9" s="301"/>
      <c r="AD9" s="294">
        <v>35</v>
      </c>
      <c r="AE9" s="294">
        <v>1</v>
      </c>
      <c r="AF9" s="294">
        <v>1</v>
      </c>
      <c r="AG9" s="294"/>
      <c r="AH9" s="302"/>
      <c r="AI9" s="303">
        <v>44</v>
      </c>
      <c r="AJ9" s="303"/>
      <c r="AK9" s="303"/>
      <c r="AL9" s="303"/>
      <c r="AM9" s="303"/>
    </row>
    <row r="10" spans="1:39" s="290" customFormat="1" ht="21.95" customHeight="1" x14ac:dyDescent="0.3">
      <c r="A10" s="304" t="s">
        <v>361</v>
      </c>
      <c r="B10" s="305">
        <v>15</v>
      </c>
      <c r="C10" s="305">
        <v>3</v>
      </c>
      <c r="D10" s="282">
        <f t="shared" si="0"/>
        <v>18</v>
      </c>
      <c r="E10" s="283">
        <v>60</v>
      </c>
      <c r="F10" s="159">
        <v>5</v>
      </c>
      <c r="G10" s="284"/>
      <c r="H10" s="159">
        <v>1</v>
      </c>
      <c r="I10" s="284"/>
      <c r="J10" s="156">
        <v>48</v>
      </c>
      <c r="K10" s="159">
        <v>5</v>
      </c>
      <c r="L10" s="159">
        <v>2</v>
      </c>
      <c r="M10" s="159"/>
      <c r="N10" s="159"/>
      <c r="O10" s="156">
        <v>104</v>
      </c>
      <c r="P10" s="156">
        <v>7</v>
      </c>
      <c r="Q10" s="156">
        <v>2</v>
      </c>
      <c r="R10" s="156">
        <v>1</v>
      </c>
      <c r="S10" s="156"/>
      <c r="T10" s="284"/>
      <c r="U10" s="159">
        <v>9</v>
      </c>
      <c r="V10" s="159">
        <v>4</v>
      </c>
      <c r="W10" s="159">
        <v>2</v>
      </c>
      <c r="X10" s="159">
        <v>1</v>
      </c>
      <c r="Y10" s="286">
        <v>75</v>
      </c>
      <c r="Z10" s="286">
        <v>6</v>
      </c>
      <c r="AA10" s="286">
        <v>2</v>
      </c>
      <c r="AB10" s="286">
        <v>1</v>
      </c>
      <c r="AC10" s="287"/>
      <c r="AD10" s="286">
        <v>80</v>
      </c>
      <c r="AE10" s="286">
        <v>3</v>
      </c>
      <c r="AF10" s="286">
        <v>1</v>
      </c>
      <c r="AG10" s="286"/>
      <c r="AH10" s="288"/>
      <c r="AI10" s="289">
        <v>88</v>
      </c>
      <c r="AJ10" s="289">
        <v>3</v>
      </c>
      <c r="AK10" s="289">
        <v>1</v>
      </c>
      <c r="AL10" s="289"/>
      <c r="AM10" s="289"/>
    </row>
    <row r="11" spans="1:39" s="290" customFormat="1" ht="21.95" customHeight="1" x14ac:dyDescent="0.3">
      <c r="A11" s="291" t="s">
        <v>362</v>
      </c>
      <c r="B11" s="292">
        <v>10</v>
      </c>
      <c r="C11" s="292"/>
      <c r="D11" s="292">
        <f t="shared" si="0"/>
        <v>10</v>
      </c>
      <c r="E11" s="293">
        <v>7</v>
      </c>
      <c r="F11" s="294">
        <v>1</v>
      </c>
      <c r="G11" s="295"/>
      <c r="H11" s="294"/>
      <c r="I11" s="295"/>
      <c r="J11" s="296">
        <v>12</v>
      </c>
      <c r="K11" s="297">
        <v>0</v>
      </c>
      <c r="L11" s="297"/>
      <c r="M11" s="297"/>
      <c r="N11" s="297"/>
      <c r="O11" s="155">
        <v>32</v>
      </c>
      <c r="P11" s="155">
        <v>1</v>
      </c>
      <c r="Q11" s="155">
        <v>1</v>
      </c>
      <c r="R11" s="155"/>
      <c r="S11" s="155"/>
      <c r="T11" s="298"/>
      <c r="U11" s="299">
        <v>1</v>
      </c>
      <c r="V11" s="299"/>
      <c r="W11" s="299"/>
      <c r="X11" s="299"/>
      <c r="Y11" s="300">
        <v>35</v>
      </c>
      <c r="Z11" s="300"/>
      <c r="AA11" s="300"/>
      <c r="AB11" s="300"/>
      <c r="AC11" s="301"/>
      <c r="AD11" s="294">
        <v>5</v>
      </c>
      <c r="AE11" s="294"/>
      <c r="AF11" s="294"/>
      <c r="AG11" s="294"/>
      <c r="AH11" s="302"/>
      <c r="AI11" s="303">
        <v>10</v>
      </c>
      <c r="AJ11" s="303"/>
      <c r="AK11" s="303"/>
      <c r="AL11" s="303"/>
      <c r="AM11" s="303"/>
    </row>
    <row r="12" spans="1:39" s="290" customFormat="1" ht="21.95" customHeight="1" x14ac:dyDescent="0.3">
      <c r="A12" s="304" t="s">
        <v>363</v>
      </c>
      <c r="B12" s="305">
        <v>26</v>
      </c>
      <c r="C12" s="305">
        <v>19</v>
      </c>
      <c r="D12" s="282">
        <f t="shared" si="0"/>
        <v>45</v>
      </c>
      <c r="E12" s="283">
        <v>247</v>
      </c>
      <c r="F12" s="159">
        <v>29</v>
      </c>
      <c r="G12" s="284"/>
      <c r="H12" s="159">
        <v>5</v>
      </c>
      <c r="I12" s="159">
        <v>4</v>
      </c>
      <c r="J12" s="156">
        <v>211</v>
      </c>
      <c r="K12" s="159">
        <v>25</v>
      </c>
      <c r="L12" s="159">
        <v>10</v>
      </c>
      <c r="M12" s="159">
        <v>5</v>
      </c>
      <c r="N12" s="159">
        <v>3</v>
      </c>
      <c r="O12" s="156">
        <v>215</v>
      </c>
      <c r="P12" s="156">
        <v>14</v>
      </c>
      <c r="Q12" s="156">
        <v>5</v>
      </c>
      <c r="R12" s="156">
        <v>3</v>
      </c>
      <c r="S12" s="156">
        <v>1</v>
      </c>
      <c r="T12" s="284"/>
      <c r="U12" s="159">
        <v>12</v>
      </c>
      <c r="V12" s="159">
        <v>4</v>
      </c>
      <c r="W12" s="159">
        <v>1</v>
      </c>
      <c r="X12" s="159"/>
      <c r="Y12" s="286">
        <v>306</v>
      </c>
      <c r="Z12" s="286">
        <v>16</v>
      </c>
      <c r="AA12" s="286">
        <v>6</v>
      </c>
      <c r="AB12" s="286">
        <v>3</v>
      </c>
      <c r="AC12" s="287"/>
      <c r="AD12" s="286">
        <v>212</v>
      </c>
      <c r="AE12" s="286">
        <v>16</v>
      </c>
      <c r="AF12" s="286">
        <v>7</v>
      </c>
      <c r="AG12" s="286">
        <v>4</v>
      </c>
      <c r="AH12" s="288">
        <v>2</v>
      </c>
      <c r="AI12" s="289" t="s">
        <v>386</v>
      </c>
      <c r="AJ12" s="289" t="s">
        <v>387</v>
      </c>
      <c r="AK12" s="289">
        <v>5</v>
      </c>
      <c r="AL12" s="289">
        <v>1</v>
      </c>
      <c r="AM12" s="289">
        <v>1</v>
      </c>
    </row>
    <row r="13" spans="1:39" s="290" customFormat="1" ht="21.95" customHeight="1" x14ac:dyDescent="0.3">
      <c r="A13" s="291" t="s">
        <v>364</v>
      </c>
      <c r="B13" s="292">
        <v>4</v>
      </c>
      <c r="C13" s="292"/>
      <c r="D13" s="292">
        <f t="shared" si="0"/>
        <v>4</v>
      </c>
      <c r="E13" s="293">
        <v>1</v>
      </c>
      <c r="F13" s="294">
        <v>0</v>
      </c>
      <c r="G13" s="295"/>
      <c r="H13" s="295"/>
      <c r="I13" s="295"/>
      <c r="J13" s="296">
        <v>0</v>
      </c>
      <c r="K13" s="297"/>
      <c r="L13" s="297"/>
      <c r="M13" s="297"/>
      <c r="N13" s="297"/>
      <c r="O13" s="155">
        <v>2</v>
      </c>
      <c r="P13" s="155">
        <v>0</v>
      </c>
      <c r="Q13" s="155"/>
      <c r="R13" s="155"/>
      <c r="S13" s="155"/>
      <c r="T13" s="298"/>
      <c r="U13" s="299">
        <v>0</v>
      </c>
      <c r="V13" s="299"/>
      <c r="W13" s="299"/>
      <c r="X13" s="299"/>
      <c r="Y13" s="300">
        <v>0</v>
      </c>
      <c r="Z13" s="300">
        <v>0</v>
      </c>
      <c r="AA13" s="300"/>
      <c r="AB13" s="300"/>
      <c r="AC13" s="301"/>
      <c r="AD13" s="294"/>
      <c r="AE13" s="294"/>
      <c r="AF13" s="294"/>
      <c r="AG13" s="294"/>
      <c r="AH13" s="302"/>
      <c r="AI13" s="303">
        <v>3</v>
      </c>
      <c r="AJ13" s="303"/>
      <c r="AK13" s="303"/>
      <c r="AL13" s="303"/>
      <c r="AM13" s="303"/>
    </row>
    <row r="14" spans="1:39" s="290" customFormat="1" ht="21.95" customHeight="1" x14ac:dyDescent="0.3">
      <c r="A14" s="304" t="s">
        <v>365</v>
      </c>
      <c r="B14" s="305">
        <v>5</v>
      </c>
      <c r="C14" s="305"/>
      <c r="D14" s="282">
        <f t="shared" si="0"/>
        <v>5</v>
      </c>
      <c r="E14" s="283">
        <v>0</v>
      </c>
      <c r="F14" s="159">
        <v>0</v>
      </c>
      <c r="G14" s="284"/>
      <c r="H14" s="284"/>
      <c r="I14" s="284"/>
      <c r="J14" s="156">
        <v>0</v>
      </c>
      <c r="K14" s="159"/>
      <c r="L14" s="159"/>
      <c r="M14" s="159"/>
      <c r="N14" s="159"/>
      <c r="O14" s="156">
        <v>1</v>
      </c>
      <c r="P14" s="156">
        <v>1</v>
      </c>
      <c r="Q14" s="156"/>
      <c r="R14" s="156"/>
      <c r="S14" s="156"/>
      <c r="T14" s="284"/>
      <c r="U14" s="159">
        <v>2</v>
      </c>
      <c r="V14" s="159">
        <v>1</v>
      </c>
      <c r="W14" s="159"/>
      <c r="X14" s="159"/>
      <c r="Y14" s="286">
        <v>12</v>
      </c>
      <c r="Z14" s="286">
        <v>3</v>
      </c>
      <c r="AA14" s="286">
        <v>2</v>
      </c>
      <c r="AB14" s="286"/>
      <c r="AC14" s="287"/>
      <c r="AD14" s="286">
        <v>16</v>
      </c>
      <c r="AE14" s="286">
        <v>1</v>
      </c>
      <c r="AF14" s="286"/>
      <c r="AG14" s="286"/>
      <c r="AH14" s="288"/>
      <c r="AI14" s="289">
        <v>18</v>
      </c>
      <c r="AJ14" s="289">
        <v>1</v>
      </c>
      <c r="AK14" s="289"/>
      <c r="AL14" s="289"/>
      <c r="AM14" s="289"/>
    </row>
    <row r="15" spans="1:39" s="290" customFormat="1" ht="21.95" customHeight="1" x14ac:dyDescent="0.3">
      <c r="A15" s="306" t="s">
        <v>309</v>
      </c>
      <c r="B15" s="292">
        <v>3</v>
      </c>
      <c r="C15" s="292"/>
      <c r="D15" s="292">
        <f t="shared" si="0"/>
        <v>3</v>
      </c>
      <c r="E15" s="293">
        <v>18</v>
      </c>
      <c r="F15" s="294">
        <v>0</v>
      </c>
      <c r="G15" s="295"/>
      <c r="H15" s="295"/>
      <c r="I15" s="295"/>
      <c r="J15" s="296">
        <v>11</v>
      </c>
      <c r="K15" s="297">
        <v>0</v>
      </c>
      <c r="L15" s="297"/>
      <c r="M15" s="297"/>
      <c r="N15" s="297"/>
      <c r="O15" s="155">
        <v>24</v>
      </c>
      <c r="P15" s="155">
        <v>0</v>
      </c>
      <c r="Q15" s="155"/>
      <c r="R15" s="155"/>
      <c r="S15" s="155"/>
      <c r="T15" s="298"/>
      <c r="U15" s="299"/>
      <c r="V15" s="299"/>
      <c r="W15" s="299"/>
      <c r="X15" s="299"/>
      <c r="Y15" s="300">
        <v>5</v>
      </c>
      <c r="Z15" s="300"/>
      <c r="AA15" s="300"/>
      <c r="AB15" s="300"/>
      <c r="AC15" s="301"/>
      <c r="AD15" s="294">
        <v>16</v>
      </c>
      <c r="AE15" s="294"/>
      <c r="AF15" s="294"/>
      <c r="AG15" s="294"/>
      <c r="AH15" s="302"/>
      <c r="AI15" s="303">
        <v>16</v>
      </c>
      <c r="AJ15" s="303"/>
      <c r="AK15" s="303"/>
      <c r="AL15" s="303"/>
      <c r="AM15" s="303"/>
    </row>
    <row r="16" spans="1:39" s="290" customFormat="1" ht="21.95" customHeight="1" x14ac:dyDescent="0.3">
      <c r="A16" s="304" t="s">
        <v>366</v>
      </c>
      <c r="B16" s="305">
        <v>3</v>
      </c>
      <c r="C16" s="305"/>
      <c r="D16" s="282">
        <f t="shared" si="0"/>
        <v>3</v>
      </c>
      <c r="E16" s="283">
        <v>11</v>
      </c>
      <c r="F16" s="159">
        <v>0</v>
      </c>
      <c r="G16" s="284"/>
      <c r="H16" s="284"/>
      <c r="I16" s="284"/>
      <c r="J16" s="156">
        <v>0</v>
      </c>
      <c r="K16" s="159"/>
      <c r="L16" s="159"/>
      <c r="M16" s="159"/>
      <c r="N16" s="159"/>
      <c r="O16" s="156">
        <v>2</v>
      </c>
      <c r="P16" s="156">
        <v>2</v>
      </c>
      <c r="Q16" s="156"/>
      <c r="R16" s="156"/>
      <c r="S16" s="156"/>
      <c r="T16" s="284"/>
      <c r="U16" s="159"/>
      <c r="V16" s="159"/>
      <c r="W16" s="159"/>
      <c r="X16" s="159"/>
      <c r="Y16" s="286"/>
      <c r="Z16" s="286"/>
      <c r="AA16" s="286"/>
      <c r="AB16" s="286"/>
      <c r="AC16" s="287"/>
      <c r="AD16" s="286"/>
      <c r="AE16" s="286"/>
      <c r="AF16" s="286"/>
      <c r="AG16" s="286"/>
      <c r="AH16" s="288"/>
      <c r="AI16" s="289">
        <v>3</v>
      </c>
      <c r="AJ16" s="289"/>
      <c r="AK16" s="289"/>
      <c r="AL16" s="289"/>
      <c r="AM16" s="289"/>
    </row>
    <row r="17" spans="1:45" s="290" customFormat="1" ht="18" customHeight="1" x14ac:dyDescent="0.3">
      <c r="A17" s="291" t="s">
        <v>367</v>
      </c>
      <c r="B17" s="292">
        <v>10</v>
      </c>
      <c r="C17" s="292"/>
      <c r="D17" s="292">
        <f t="shared" si="0"/>
        <v>10</v>
      </c>
      <c r="E17" s="293">
        <v>7</v>
      </c>
      <c r="F17" s="294">
        <v>1</v>
      </c>
      <c r="G17" s="295"/>
      <c r="H17" s="295"/>
      <c r="I17" s="295"/>
      <c r="J17" s="296">
        <v>4</v>
      </c>
      <c r="K17" s="297">
        <v>0</v>
      </c>
      <c r="L17" s="297"/>
      <c r="M17" s="297"/>
      <c r="N17" s="297"/>
      <c r="O17" s="155">
        <v>19</v>
      </c>
      <c r="P17" s="155">
        <v>0</v>
      </c>
      <c r="Q17" s="155"/>
      <c r="R17" s="155"/>
      <c r="S17" s="155"/>
      <c r="T17" s="298"/>
      <c r="U17" s="299">
        <v>1</v>
      </c>
      <c r="V17" s="299"/>
      <c r="W17" s="299"/>
      <c r="X17" s="299"/>
      <c r="Y17" s="300">
        <v>9</v>
      </c>
      <c r="Z17" s="300"/>
      <c r="AA17" s="300"/>
      <c r="AB17" s="300"/>
      <c r="AC17" s="301"/>
      <c r="AD17" s="294">
        <v>18</v>
      </c>
      <c r="AE17" s="294"/>
      <c r="AF17" s="294"/>
      <c r="AG17" s="294"/>
      <c r="AH17" s="302"/>
      <c r="AI17" s="303">
        <v>30</v>
      </c>
      <c r="AJ17" s="303">
        <v>2</v>
      </c>
      <c r="AK17" s="303">
        <v>1</v>
      </c>
      <c r="AL17" s="303">
        <v>1</v>
      </c>
      <c r="AM17" s="303"/>
      <c r="AS17" s="290">
        <v>220</v>
      </c>
    </row>
    <row r="18" spans="1:45" s="290" customFormat="1" ht="18" customHeight="1" x14ac:dyDescent="0.3">
      <c r="A18" s="304" t="s">
        <v>368</v>
      </c>
      <c r="B18" s="305">
        <v>12</v>
      </c>
      <c r="C18" s="305">
        <v>1</v>
      </c>
      <c r="D18" s="282">
        <f t="shared" si="0"/>
        <v>13</v>
      </c>
      <c r="E18" s="283">
        <v>0</v>
      </c>
      <c r="F18" s="159">
        <v>0</v>
      </c>
      <c r="G18" s="284"/>
      <c r="H18" s="284"/>
      <c r="I18" s="284"/>
      <c r="J18" s="156">
        <v>1</v>
      </c>
      <c r="K18" s="159">
        <v>0</v>
      </c>
      <c r="L18" s="159"/>
      <c r="M18" s="159"/>
      <c r="N18" s="159"/>
      <c r="O18" s="156">
        <v>0</v>
      </c>
      <c r="P18" s="156"/>
      <c r="Q18" s="156"/>
      <c r="R18" s="156"/>
      <c r="S18" s="156"/>
      <c r="T18" s="284"/>
      <c r="U18" s="159"/>
      <c r="V18" s="159"/>
      <c r="W18" s="159"/>
      <c r="X18" s="159"/>
      <c r="Y18" s="286">
        <v>5</v>
      </c>
      <c r="Z18" s="286"/>
      <c r="AA18" s="286"/>
      <c r="AB18" s="286"/>
      <c r="AC18" s="287"/>
      <c r="AD18" s="286">
        <v>1</v>
      </c>
      <c r="AE18" s="286"/>
      <c r="AF18" s="286"/>
      <c r="AG18" s="286"/>
      <c r="AH18" s="288"/>
      <c r="AI18" s="289"/>
      <c r="AJ18" s="289"/>
      <c r="AK18" s="289"/>
      <c r="AL18" s="289"/>
      <c r="AM18" s="289"/>
      <c r="AS18" s="290">
        <v>1</v>
      </c>
    </row>
    <row r="19" spans="1:45" s="290" customFormat="1" ht="18" customHeight="1" x14ac:dyDescent="0.3">
      <c r="A19" s="291" t="s">
        <v>369</v>
      </c>
      <c r="B19" s="292">
        <v>13</v>
      </c>
      <c r="C19" s="292"/>
      <c r="D19" s="292">
        <f t="shared" si="0"/>
        <v>13</v>
      </c>
      <c r="E19" s="293">
        <v>7</v>
      </c>
      <c r="F19" s="294">
        <v>0</v>
      </c>
      <c r="G19" s="295"/>
      <c r="H19" s="295"/>
      <c r="I19" s="295"/>
      <c r="J19" s="296">
        <v>8</v>
      </c>
      <c r="K19" s="297">
        <v>0</v>
      </c>
      <c r="L19" s="297"/>
      <c r="M19" s="307"/>
      <c r="N19" s="307"/>
      <c r="O19" s="155">
        <v>4</v>
      </c>
      <c r="P19" s="155">
        <v>0</v>
      </c>
      <c r="Q19" s="155"/>
      <c r="R19" s="155"/>
      <c r="S19" s="155"/>
      <c r="T19" s="298"/>
      <c r="U19" s="299"/>
      <c r="V19" s="299"/>
      <c r="W19" s="299"/>
      <c r="X19" s="299"/>
      <c r="Y19" s="300">
        <v>5</v>
      </c>
      <c r="Z19" s="300">
        <v>1</v>
      </c>
      <c r="AA19" s="300"/>
      <c r="AB19" s="300"/>
      <c r="AC19" s="301"/>
      <c r="AD19" s="294">
        <v>1</v>
      </c>
      <c r="AE19" s="294"/>
      <c r="AF19" s="294"/>
      <c r="AG19" s="294"/>
      <c r="AH19" s="302"/>
      <c r="AI19" s="303"/>
      <c r="AJ19" s="303"/>
      <c r="AK19" s="303"/>
      <c r="AL19" s="303"/>
      <c r="AM19" s="303"/>
      <c r="AS19" s="290">
        <v>2</v>
      </c>
    </row>
    <row r="20" spans="1:45" s="290" customFormat="1" ht="18" customHeight="1" x14ac:dyDescent="0.3">
      <c r="A20" s="304" t="s">
        <v>370</v>
      </c>
      <c r="B20" s="305">
        <v>2</v>
      </c>
      <c r="C20" s="305"/>
      <c r="D20" s="282">
        <f t="shared" si="0"/>
        <v>2</v>
      </c>
      <c r="E20" s="283">
        <v>3</v>
      </c>
      <c r="F20" s="159">
        <v>2</v>
      </c>
      <c r="G20" s="284"/>
      <c r="H20" s="284"/>
      <c r="I20" s="284"/>
      <c r="J20" s="156">
        <v>2</v>
      </c>
      <c r="K20" s="159">
        <v>1</v>
      </c>
      <c r="L20" s="159"/>
      <c r="M20" s="284"/>
      <c r="N20" s="284"/>
      <c r="O20" s="156">
        <v>1</v>
      </c>
      <c r="P20" s="156">
        <v>1</v>
      </c>
      <c r="Q20" s="156"/>
      <c r="R20" s="156">
        <v>0</v>
      </c>
      <c r="S20" s="156"/>
      <c r="T20" s="284"/>
      <c r="U20" s="159"/>
      <c r="V20" s="159"/>
      <c r="W20" s="159"/>
      <c r="X20" s="159"/>
      <c r="Y20" s="286">
        <v>3</v>
      </c>
      <c r="Z20" s="286"/>
      <c r="AA20" s="286"/>
      <c r="AB20" s="286"/>
      <c r="AC20" s="287"/>
      <c r="AD20" s="286">
        <v>4</v>
      </c>
      <c r="AE20" s="286"/>
      <c r="AF20" s="286"/>
      <c r="AG20" s="286"/>
      <c r="AH20" s="288"/>
      <c r="AI20" s="289">
        <v>1</v>
      </c>
      <c r="AJ20" s="289"/>
      <c r="AK20" s="289"/>
      <c r="AL20" s="289"/>
      <c r="AM20" s="289"/>
      <c r="AS20" s="290">
        <v>3</v>
      </c>
    </row>
    <row r="21" spans="1:45" s="313" customFormat="1" ht="22.5" customHeight="1" x14ac:dyDescent="0.25">
      <c r="A21" s="308" t="s">
        <v>388</v>
      </c>
      <c r="B21" s="309">
        <f>SUM(B4:B20)</f>
        <v>154</v>
      </c>
      <c r="C21" s="309">
        <f t="shared" ref="C21:D21" si="1">SUM(C4:C20)</f>
        <v>50</v>
      </c>
      <c r="D21" s="309">
        <f t="shared" si="1"/>
        <v>204</v>
      </c>
      <c r="E21" s="310">
        <v>495</v>
      </c>
      <c r="F21" s="311">
        <f>SUM(F4:F20)</f>
        <v>50</v>
      </c>
      <c r="G21" s="311"/>
      <c r="H21" s="311">
        <v>9</v>
      </c>
      <c r="I21" s="311">
        <v>4</v>
      </c>
      <c r="J21" s="310">
        <v>407</v>
      </c>
      <c r="K21" s="311">
        <v>48</v>
      </c>
      <c r="L21" s="311">
        <v>20</v>
      </c>
      <c r="M21" s="311">
        <v>11</v>
      </c>
      <c r="N21" s="311">
        <v>6</v>
      </c>
      <c r="O21" s="311">
        <f>SUM(O4:O20)</f>
        <v>533</v>
      </c>
      <c r="P21" s="311">
        <f>SUM(P4:P20)</f>
        <v>37</v>
      </c>
      <c r="Q21" s="311">
        <f>SUM(Q6:Q20)</f>
        <v>16</v>
      </c>
      <c r="R21" s="311">
        <v>6</v>
      </c>
      <c r="S21" s="311">
        <v>2</v>
      </c>
      <c r="T21" s="311">
        <v>524</v>
      </c>
      <c r="U21" s="311">
        <f>SUM(U4:U20)</f>
        <v>34</v>
      </c>
      <c r="V21" s="311">
        <v>16</v>
      </c>
      <c r="W21" s="311">
        <v>5</v>
      </c>
      <c r="X21" s="311">
        <v>1</v>
      </c>
      <c r="Y21" s="311">
        <f>SUM(Y4:Y20)</f>
        <v>538</v>
      </c>
      <c r="Z21" s="311">
        <v>36</v>
      </c>
      <c r="AA21" s="311">
        <v>13</v>
      </c>
      <c r="AB21" s="311">
        <v>6</v>
      </c>
      <c r="AC21" s="311">
        <v>0</v>
      </c>
      <c r="AD21" s="311">
        <v>477</v>
      </c>
      <c r="AE21" s="311">
        <v>36</v>
      </c>
      <c r="AF21" s="311">
        <v>15</v>
      </c>
      <c r="AG21" s="311">
        <v>7</v>
      </c>
      <c r="AH21" s="312">
        <f>SUM(AH4:AH20)</f>
        <v>4</v>
      </c>
      <c r="AI21" s="311">
        <v>566</v>
      </c>
      <c r="AJ21" s="311">
        <v>36</v>
      </c>
      <c r="AK21" s="311">
        <v>12</v>
      </c>
      <c r="AL21" s="311">
        <v>5</v>
      </c>
      <c r="AM21" s="311">
        <v>2</v>
      </c>
      <c r="AS21" s="313">
        <v>3</v>
      </c>
    </row>
    <row r="22" spans="1:45" s="318" customFormat="1" ht="21.75" customHeight="1" x14ac:dyDescent="0.25">
      <c r="A22" s="314" t="s">
        <v>310</v>
      </c>
      <c r="B22" s="315"/>
      <c r="C22" s="315"/>
      <c r="D22" s="315"/>
      <c r="E22" s="316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>
        <v>1325</v>
      </c>
      <c r="U22" s="315">
        <v>100</v>
      </c>
      <c r="V22" s="315"/>
      <c r="W22" s="315"/>
      <c r="X22" s="315"/>
      <c r="Y22" s="315">
        <v>1435</v>
      </c>
      <c r="Z22" s="315">
        <v>100</v>
      </c>
      <c r="AA22" s="315">
        <v>42</v>
      </c>
      <c r="AB22" s="315">
        <v>18</v>
      </c>
      <c r="AC22" s="315"/>
      <c r="AD22" s="315">
        <v>1329</v>
      </c>
      <c r="AE22" s="315">
        <v>100</v>
      </c>
      <c r="AF22" s="315">
        <v>42</v>
      </c>
      <c r="AG22" s="315">
        <v>18</v>
      </c>
      <c r="AH22" s="316"/>
      <c r="AI22" s="315">
        <v>1261</v>
      </c>
      <c r="AJ22" s="315">
        <v>100</v>
      </c>
      <c r="AK22" s="315">
        <v>42</v>
      </c>
      <c r="AL22" s="315">
        <v>18</v>
      </c>
      <c r="AM22" s="317"/>
      <c r="AS22" s="318" t="s">
        <v>389</v>
      </c>
    </row>
    <row r="23" spans="1:45" s="322" customFormat="1" ht="21.75" customHeight="1" x14ac:dyDescent="0.25">
      <c r="A23" s="319" t="s">
        <v>390</v>
      </c>
      <c r="B23" s="320"/>
      <c r="C23" s="320"/>
      <c r="D23" s="320"/>
      <c r="E23" s="321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>
        <f>Y21*100/Y22</f>
        <v>37.491289198606275</v>
      </c>
      <c r="Z23" s="320">
        <f t="shared" ref="Z23:AJ23" si="2">Z21*100/Z22</f>
        <v>36</v>
      </c>
      <c r="AA23" s="320"/>
      <c r="AB23" s="320"/>
      <c r="AC23" s="320"/>
      <c r="AD23" s="320">
        <f t="shared" si="2"/>
        <v>35.891647855530472</v>
      </c>
      <c r="AE23" s="320">
        <f t="shared" si="2"/>
        <v>36</v>
      </c>
      <c r="AF23" s="320"/>
      <c r="AG23" s="320"/>
      <c r="AH23" s="321"/>
      <c r="AI23" s="320">
        <f t="shared" si="2"/>
        <v>44.885011895321171</v>
      </c>
      <c r="AJ23" s="320">
        <f t="shared" si="2"/>
        <v>36</v>
      </c>
      <c r="AK23" s="320"/>
      <c r="AL23" s="320"/>
      <c r="AM23" s="320"/>
    </row>
    <row r="24" spans="1:45" s="322" customFormat="1" ht="21.75" customHeight="1" x14ac:dyDescent="0.25">
      <c r="A24" s="319"/>
      <c r="B24" s="320"/>
      <c r="C24" s="320"/>
      <c r="D24" s="320"/>
      <c r="E24" s="321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1"/>
      <c r="AI24" s="323">
        <v>16679</v>
      </c>
      <c r="AJ24" s="320"/>
      <c r="AK24" s="320"/>
      <c r="AL24" s="320"/>
      <c r="AM24" s="320"/>
    </row>
    <row r="25" spans="1:45" s="318" customFormat="1" ht="52.5" customHeight="1" x14ac:dyDescent="0.25">
      <c r="E25" s="536"/>
      <c r="F25" s="536"/>
      <c r="G25" s="536"/>
      <c r="H25" s="536"/>
      <c r="I25" s="536"/>
      <c r="J25" s="536" t="s">
        <v>391</v>
      </c>
      <c r="K25" s="536"/>
      <c r="L25" s="536"/>
      <c r="M25" s="536"/>
      <c r="N25" s="536"/>
      <c r="O25" s="536" t="s">
        <v>392</v>
      </c>
      <c r="P25" s="536"/>
      <c r="Q25" s="536"/>
      <c r="R25" s="536"/>
      <c r="S25" s="536"/>
      <c r="T25" s="536" t="s">
        <v>393</v>
      </c>
      <c r="U25" s="536"/>
      <c r="V25" s="536"/>
      <c r="W25" s="536"/>
      <c r="X25" s="536"/>
      <c r="Y25" s="536" t="s">
        <v>394</v>
      </c>
      <c r="Z25" s="536"/>
      <c r="AA25" s="536"/>
      <c r="AB25" s="536"/>
      <c r="AC25" s="536"/>
      <c r="AD25" s="536" t="s">
        <v>395</v>
      </c>
      <c r="AE25" s="536"/>
      <c r="AF25" s="536"/>
      <c r="AG25" s="536"/>
      <c r="AH25" s="536"/>
      <c r="AI25" s="536" t="s">
        <v>396</v>
      </c>
      <c r="AJ25" s="536"/>
      <c r="AK25" s="536"/>
      <c r="AL25" s="536"/>
      <c r="AM25" s="536"/>
    </row>
    <row r="26" spans="1:45" s="324" customFormat="1" ht="52.5" customHeight="1" x14ac:dyDescent="0.25">
      <c r="B26" s="318"/>
      <c r="C26" s="318"/>
      <c r="D26" s="318"/>
      <c r="E26" s="536"/>
      <c r="F26" s="536"/>
      <c r="G26" s="536"/>
      <c r="H26" s="536"/>
      <c r="I26" s="536"/>
      <c r="J26" s="536" t="s">
        <v>397</v>
      </c>
      <c r="K26" s="536"/>
      <c r="L26" s="536"/>
      <c r="M26" s="536"/>
      <c r="N26" s="536"/>
      <c r="O26" s="536" t="s">
        <v>398</v>
      </c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6"/>
      <c r="AJ26" s="536"/>
      <c r="AK26" s="536"/>
      <c r="AL26" s="536"/>
      <c r="AM26" s="536"/>
    </row>
    <row r="27" spans="1:45" ht="52.5" customHeight="1" x14ac:dyDescent="0.25">
      <c r="E27" s="532"/>
      <c r="F27" s="533"/>
      <c r="G27" s="533"/>
      <c r="H27" s="533"/>
      <c r="I27" s="533"/>
      <c r="J27" s="532" t="s">
        <v>399</v>
      </c>
      <c r="K27" s="533"/>
      <c r="L27" s="533"/>
      <c r="M27" s="533"/>
      <c r="N27" s="533"/>
      <c r="O27" s="532"/>
      <c r="P27" s="533"/>
      <c r="Q27" s="533"/>
      <c r="R27" s="533"/>
      <c r="S27" s="533"/>
      <c r="T27" s="532"/>
      <c r="U27" s="533"/>
      <c r="V27" s="533"/>
      <c r="W27" s="533"/>
      <c r="X27" s="533"/>
      <c r="Y27" s="532"/>
      <c r="Z27" s="533"/>
      <c r="AA27" s="533"/>
      <c r="AB27" s="533"/>
      <c r="AC27" s="533"/>
      <c r="AD27" s="532"/>
      <c r="AE27" s="533"/>
      <c r="AF27" s="533"/>
      <c r="AG27" s="533"/>
      <c r="AH27" s="533"/>
      <c r="AI27" s="532"/>
      <c r="AJ27" s="533"/>
      <c r="AK27" s="533"/>
      <c r="AL27" s="533"/>
      <c r="AM27" s="533"/>
    </row>
    <row r="28" spans="1:45" x14ac:dyDescent="0.3"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45" x14ac:dyDescent="0.3"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45" x14ac:dyDescent="0.3"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</row>
    <row r="31" spans="1:45" x14ac:dyDescent="0.3">
      <c r="E31" s="32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</row>
    <row r="33" spans="1:13" s="218" customFormat="1" ht="15" x14ac:dyDescent="0.25">
      <c r="A33" s="534"/>
      <c r="B33" s="534"/>
      <c r="C33" s="534"/>
      <c r="D33" s="534"/>
      <c r="E33" s="535"/>
      <c r="F33" s="535"/>
      <c r="G33" s="535"/>
      <c r="H33" s="535"/>
      <c r="I33" s="535"/>
      <c r="J33" s="535"/>
      <c r="K33" s="535"/>
      <c r="L33" s="535"/>
    </row>
    <row r="35" spans="1:13" s="218" customFormat="1" ht="15" x14ac:dyDescent="0.25">
      <c r="A35" s="535"/>
      <c r="B35" s="535"/>
      <c r="C35" s="535"/>
      <c r="D35" s="535"/>
      <c r="E35" s="535"/>
      <c r="F35" s="535"/>
      <c r="G35" s="535"/>
      <c r="H35" s="535"/>
      <c r="I35" s="535"/>
      <c r="J35" s="535"/>
      <c r="K35" s="535"/>
      <c r="L35" s="535"/>
      <c r="M35" s="535"/>
    </row>
  </sheetData>
  <mergeCells count="33">
    <mergeCell ref="A1:AM1"/>
    <mergeCell ref="A2:A3"/>
    <mergeCell ref="B2:D2"/>
    <mergeCell ref="E2:I2"/>
    <mergeCell ref="J2:N2"/>
    <mergeCell ref="O2:S2"/>
    <mergeCell ref="T2:X2"/>
    <mergeCell ref="Y2:AC2"/>
    <mergeCell ref="AD2:AH2"/>
    <mergeCell ref="AI2:AM2"/>
    <mergeCell ref="AD25:AH25"/>
    <mergeCell ref="AI25:AM25"/>
    <mergeCell ref="E26:I26"/>
    <mergeCell ref="J26:N26"/>
    <mergeCell ref="O26:S26"/>
    <mergeCell ref="T26:X26"/>
    <mergeCell ref="Y26:AC26"/>
    <mergeCell ref="AD26:AH26"/>
    <mergeCell ref="AI26:AM26"/>
    <mergeCell ref="E25:I25"/>
    <mergeCell ref="J25:N25"/>
    <mergeCell ref="O25:S25"/>
    <mergeCell ref="T25:X25"/>
    <mergeCell ref="Y25:AC25"/>
    <mergeCell ref="AD27:AH27"/>
    <mergeCell ref="AI27:AM27"/>
    <mergeCell ref="A33:L33"/>
    <mergeCell ref="A35:M35"/>
    <mergeCell ref="E27:I27"/>
    <mergeCell ref="J27:N27"/>
    <mergeCell ref="O27:S27"/>
    <mergeCell ref="T27:X27"/>
    <mergeCell ref="Y27:A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K18"/>
  <sheetViews>
    <sheetView workbookViewId="0">
      <selection activeCell="B1" sqref="B1:K1"/>
    </sheetView>
  </sheetViews>
  <sheetFormatPr defaultRowHeight="12.75" x14ac:dyDescent="0.2"/>
  <cols>
    <col min="1" max="1" width="17.7109375" style="11" customWidth="1"/>
    <col min="2" max="11" width="9.7109375" style="11" customWidth="1"/>
    <col min="12" max="16384" width="9.140625" style="11"/>
  </cols>
  <sheetData>
    <row r="1" spans="1:11" ht="30" customHeight="1" thickTop="1" x14ac:dyDescent="0.2">
      <c r="A1" s="73" t="s">
        <v>202</v>
      </c>
      <c r="B1" s="430" t="s">
        <v>346</v>
      </c>
      <c r="C1" s="430"/>
      <c r="D1" s="430"/>
      <c r="E1" s="430"/>
      <c r="F1" s="430"/>
      <c r="G1" s="430"/>
      <c r="H1" s="430"/>
      <c r="I1" s="430"/>
      <c r="J1" s="430"/>
      <c r="K1" s="430"/>
    </row>
    <row r="2" spans="1:11" ht="15" customHeight="1" x14ac:dyDescent="0.2">
      <c r="A2" s="434" t="s">
        <v>21</v>
      </c>
      <c r="B2" s="434" t="s">
        <v>1</v>
      </c>
      <c r="C2" s="434"/>
      <c r="D2" s="434"/>
      <c r="E2" s="431" t="s">
        <v>109</v>
      </c>
      <c r="F2" s="434" t="s">
        <v>4</v>
      </c>
      <c r="G2" s="434"/>
      <c r="H2" s="434"/>
      <c r="I2" s="434" t="s">
        <v>5</v>
      </c>
      <c r="J2" s="434"/>
      <c r="K2" s="434"/>
    </row>
    <row r="3" spans="1:11" ht="15" customHeight="1" x14ac:dyDescent="0.2">
      <c r="A3" s="434"/>
      <c r="B3" s="434" t="s">
        <v>6</v>
      </c>
      <c r="C3" s="434" t="s">
        <v>7</v>
      </c>
      <c r="D3" s="434"/>
      <c r="E3" s="432"/>
      <c r="F3" s="434"/>
      <c r="G3" s="434"/>
      <c r="H3" s="434"/>
      <c r="I3" s="434"/>
      <c r="J3" s="434"/>
      <c r="K3" s="434"/>
    </row>
    <row r="4" spans="1:11" ht="15" customHeight="1" x14ac:dyDescent="0.2">
      <c r="A4" s="434"/>
      <c r="B4" s="434"/>
      <c r="C4" s="8" t="s">
        <v>8</v>
      </c>
      <c r="D4" s="8" t="s">
        <v>9</v>
      </c>
      <c r="E4" s="433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12</v>
      </c>
    </row>
    <row r="5" spans="1:11" ht="24.95" customHeight="1" x14ac:dyDescent="0.2">
      <c r="A5" s="16" t="s">
        <v>15</v>
      </c>
      <c r="B5" s="14">
        <v>3</v>
      </c>
      <c r="C5" s="14"/>
      <c r="D5" s="14" t="s">
        <v>16</v>
      </c>
      <c r="E5" s="14">
        <v>52</v>
      </c>
      <c r="F5" s="14">
        <v>1</v>
      </c>
      <c r="G5" s="14">
        <v>27</v>
      </c>
      <c r="H5" s="14">
        <v>28</v>
      </c>
      <c r="I5" s="14">
        <v>687</v>
      </c>
      <c r="J5" s="14">
        <v>1086</v>
      </c>
      <c r="K5" s="14">
        <v>1773</v>
      </c>
    </row>
    <row r="6" spans="1:11" ht="24.95" customHeight="1" x14ac:dyDescent="0.2">
      <c r="A6" s="17" t="s">
        <v>17</v>
      </c>
      <c r="B6" s="9">
        <v>3</v>
      </c>
      <c r="C6" s="9"/>
      <c r="D6" s="9" t="s">
        <v>16</v>
      </c>
      <c r="E6" s="9">
        <v>62</v>
      </c>
      <c r="F6" s="9">
        <v>2</v>
      </c>
      <c r="G6" s="9">
        <v>27</v>
      </c>
      <c r="H6" s="9">
        <v>29</v>
      </c>
      <c r="I6" s="9">
        <v>693</v>
      </c>
      <c r="J6" s="9">
        <v>1086</v>
      </c>
      <c r="K6" s="9">
        <v>1779</v>
      </c>
    </row>
    <row r="7" spans="1:11" ht="24.95" customHeight="1" x14ac:dyDescent="0.2">
      <c r="A7" s="16" t="s">
        <v>18</v>
      </c>
      <c r="B7" s="14">
        <v>4</v>
      </c>
      <c r="C7" s="14"/>
      <c r="D7" s="14" t="s">
        <v>16</v>
      </c>
      <c r="E7" s="14">
        <v>65</v>
      </c>
      <c r="F7" s="14">
        <v>2</v>
      </c>
      <c r="G7" s="14">
        <v>28</v>
      </c>
      <c r="H7" s="14">
        <v>30</v>
      </c>
      <c r="I7" s="14">
        <v>860</v>
      </c>
      <c r="J7" s="14">
        <v>858</v>
      </c>
      <c r="K7" s="14">
        <v>1718</v>
      </c>
    </row>
    <row r="8" spans="1:11" ht="24.95" customHeight="1" x14ac:dyDescent="0.2">
      <c r="A8" s="17" t="s">
        <v>19</v>
      </c>
      <c r="B8" s="9">
        <v>4</v>
      </c>
      <c r="C8" s="9"/>
      <c r="D8" s="9" t="s">
        <v>16</v>
      </c>
      <c r="E8" s="9">
        <v>92</v>
      </c>
      <c r="F8" s="9">
        <v>2</v>
      </c>
      <c r="G8" s="9">
        <v>53</v>
      </c>
      <c r="H8" s="9">
        <v>55</v>
      </c>
      <c r="I8" s="9">
        <v>680</v>
      </c>
      <c r="J8" s="9">
        <v>675</v>
      </c>
      <c r="K8" s="9">
        <v>1355</v>
      </c>
    </row>
    <row r="9" spans="1:11" ht="24.95" customHeight="1" x14ac:dyDescent="0.2">
      <c r="A9" s="16" t="s">
        <v>20</v>
      </c>
      <c r="B9" s="14">
        <v>4</v>
      </c>
      <c r="C9" s="14"/>
      <c r="D9" s="14" t="s">
        <v>16</v>
      </c>
      <c r="E9" s="14">
        <v>68</v>
      </c>
      <c r="F9" s="14">
        <v>3</v>
      </c>
      <c r="G9" s="14">
        <v>80</v>
      </c>
      <c r="H9" s="14">
        <v>83</v>
      </c>
      <c r="I9" s="14">
        <v>720</v>
      </c>
      <c r="J9" s="14">
        <v>680</v>
      </c>
      <c r="K9" s="14">
        <v>1400</v>
      </c>
    </row>
    <row r="10" spans="1:11" ht="24.95" customHeight="1" x14ac:dyDescent="0.2">
      <c r="A10" s="17" t="s">
        <v>47</v>
      </c>
      <c r="B10" s="20">
        <v>4</v>
      </c>
      <c r="C10" s="20"/>
      <c r="D10" s="20" t="s">
        <v>257</v>
      </c>
      <c r="E10" s="20">
        <v>53</v>
      </c>
      <c r="F10" s="20">
        <v>2</v>
      </c>
      <c r="G10" s="20">
        <v>77</v>
      </c>
      <c r="H10" s="20">
        <v>77</v>
      </c>
      <c r="I10" s="20">
        <v>670</v>
      </c>
      <c r="J10" s="20">
        <v>712</v>
      </c>
      <c r="K10" s="20">
        <f>SUM(I10:J10)</f>
        <v>1382</v>
      </c>
    </row>
    <row r="11" spans="1:11" ht="24.95" customHeight="1" x14ac:dyDescent="0.2">
      <c r="A11" s="16" t="s">
        <v>104</v>
      </c>
      <c r="B11" s="20">
        <v>4</v>
      </c>
      <c r="C11" s="20"/>
      <c r="D11" s="20" t="s">
        <v>257</v>
      </c>
      <c r="E11" s="20">
        <v>48</v>
      </c>
      <c r="F11" s="20">
        <v>0</v>
      </c>
      <c r="G11" s="20">
        <v>68</v>
      </c>
      <c r="H11" s="20">
        <v>68</v>
      </c>
      <c r="I11" s="108">
        <v>562</v>
      </c>
      <c r="J11" s="108">
        <v>611</v>
      </c>
      <c r="K11" s="108">
        <v>1173</v>
      </c>
    </row>
    <row r="12" spans="1:11" ht="24.95" customHeight="1" x14ac:dyDescent="0.2">
      <c r="A12" s="17" t="s">
        <v>105</v>
      </c>
      <c r="B12" s="20">
        <v>4</v>
      </c>
      <c r="C12" s="20"/>
      <c r="D12" s="20" t="s">
        <v>257</v>
      </c>
      <c r="E12" s="20">
        <v>52</v>
      </c>
      <c r="F12" s="20">
        <v>1</v>
      </c>
      <c r="G12" s="20">
        <v>87</v>
      </c>
      <c r="H12" s="20">
        <v>87</v>
      </c>
      <c r="I12" s="20">
        <v>640</v>
      </c>
      <c r="J12" s="20">
        <v>582</v>
      </c>
      <c r="K12" s="20">
        <f>SUM(I12:J12)</f>
        <v>1222</v>
      </c>
    </row>
    <row r="13" spans="1:11" ht="24.95" customHeight="1" x14ac:dyDescent="0.2">
      <c r="A13" s="16" t="s">
        <v>106</v>
      </c>
      <c r="B13" s="20">
        <v>5</v>
      </c>
      <c r="C13" s="20"/>
      <c r="D13" s="20" t="s">
        <v>257</v>
      </c>
      <c r="E13" s="20">
        <v>57</v>
      </c>
      <c r="F13" s="20">
        <v>1</v>
      </c>
      <c r="G13" s="20">
        <v>92</v>
      </c>
      <c r="H13" s="20">
        <v>93</v>
      </c>
      <c r="I13" s="20">
        <v>1119</v>
      </c>
      <c r="J13" s="20">
        <v>1253</v>
      </c>
      <c r="K13" s="20">
        <f>SUM(I13:J13)</f>
        <v>2372</v>
      </c>
    </row>
    <row r="14" spans="1:11" ht="24.95" customHeight="1" x14ac:dyDescent="0.2">
      <c r="A14" s="17" t="s">
        <v>107</v>
      </c>
      <c r="B14" s="9">
        <v>5</v>
      </c>
      <c r="C14" s="9"/>
      <c r="D14" s="9" t="s">
        <v>257</v>
      </c>
      <c r="E14" s="9">
        <v>118</v>
      </c>
      <c r="F14" s="9">
        <v>3</v>
      </c>
      <c r="G14" s="9">
        <v>102</v>
      </c>
      <c r="H14" s="9">
        <v>105</v>
      </c>
      <c r="I14" s="9">
        <v>1185</v>
      </c>
      <c r="J14" s="9">
        <v>1201</v>
      </c>
      <c r="K14" s="9">
        <v>2386</v>
      </c>
    </row>
    <row r="15" spans="1:11" ht="29.25" customHeight="1" x14ac:dyDescent="0.2">
      <c r="A15" s="201" t="s">
        <v>108</v>
      </c>
      <c r="B15" s="9">
        <v>5</v>
      </c>
      <c r="C15" s="9"/>
      <c r="D15" s="9" t="s">
        <v>16</v>
      </c>
      <c r="E15" s="9">
        <v>95</v>
      </c>
      <c r="F15" s="9">
        <v>1</v>
      </c>
      <c r="G15" s="9">
        <v>91</v>
      </c>
      <c r="H15" s="9">
        <v>92</v>
      </c>
      <c r="I15" s="9">
        <v>1151</v>
      </c>
      <c r="J15" s="9">
        <v>1005</v>
      </c>
      <c r="K15" s="9">
        <v>2156</v>
      </c>
    </row>
    <row r="16" spans="1:11" ht="29.25" customHeight="1" x14ac:dyDescent="0.2"/>
    <row r="17" ht="29.25" customHeight="1" x14ac:dyDescent="0.2"/>
    <row r="18" ht="29.25" customHeight="1" x14ac:dyDescent="0.2"/>
  </sheetData>
  <mergeCells count="8">
    <mergeCell ref="B1:K1"/>
    <mergeCell ref="E2:E4"/>
    <mergeCell ref="A2:A4"/>
    <mergeCell ref="B2:D2"/>
    <mergeCell ref="F2:H3"/>
    <mergeCell ref="I2:K3"/>
    <mergeCell ref="B3:B4"/>
    <mergeCell ref="C3:D3"/>
  </mergeCells>
  <hyperlinks>
    <hyperlink ref="A1" location="Menü!A1" display="Tablo 2:                " xr:uid="{00000000-0004-0000-0200-000000000000}"/>
  </hyperlink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24"/>
  <sheetViews>
    <sheetView topLeftCell="A4" workbookViewId="0">
      <selection activeCell="AA11" sqref="AA11"/>
    </sheetView>
  </sheetViews>
  <sheetFormatPr defaultRowHeight="15" x14ac:dyDescent="0.25"/>
  <cols>
    <col min="1" max="1" width="18" style="329" customWidth="1"/>
    <col min="2" max="21" width="6.28515625" style="381" customWidth="1"/>
    <col min="22" max="24" width="6.28515625" style="329" customWidth="1"/>
    <col min="25" max="16384" width="9.140625" style="329"/>
  </cols>
  <sheetData>
    <row r="1" spans="1:26" ht="24" customHeight="1" x14ac:dyDescent="0.25">
      <c r="A1" s="566" t="s">
        <v>400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7"/>
      <c r="T1" s="567"/>
      <c r="U1" s="567"/>
      <c r="V1" s="568"/>
      <c r="W1" s="568"/>
      <c r="X1" s="568"/>
    </row>
    <row r="2" spans="1:26" s="330" customFormat="1" ht="15" customHeight="1" x14ac:dyDescent="0.25">
      <c r="A2" s="569" t="s">
        <v>401</v>
      </c>
      <c r="B2" s="570" t="s">
        <v>402</v>
      </c>
      <c r="C2" s="570"/>
      <c r="D2" s="570"/>
      <c r="E2" s="572">
        <v>2013</v>
      </c>
      <c r="F2" s="573">
        <v>2014</v>
      </c>
      <c r="G2" s="574">
        <v>2015</v>
      </c>
      <c r="H2" s="574"/>
      <c r="I2" s="575"/>
      <c r="J2" s="577">
        <v>2016</v>
      </c>
      <c r="K2" s="577"/>
      <c r="L2" s="577"/>
      <c r="M2" s="579">
        <v>2017</v>
      </c>
      <c r="N2" s="579"/>
      <c r="O2" s="579"/>
      <c r="P2" s="581">
        <v>2018</v>
      </c>
      <c r="Q2" s="581"/>
      <c r="R2" s="581"/>
      <c r="S2" s="583">
        <v>2019</v>
      </c>
      <c r="T2" s="583"/>
      <c r="U2" s="583"/>
      <c r="V2" s="584"/>
      <c r="W2" s="584"/>
      <c r="X2" s="584"/>
    </row>
    <row r="3" spans="1:26" s="330" customFormat="1" ht="18.75" customHeight="1" x14ac:dyDescent="0.25">
      <c r="A3" s="569"/>
      <c r="B3" s="571"/>
      <c r="C3" s="571"/>
      <c r="D3" s="571"/>
      <c r="E3" s="572"/>
      <c r="F3" s="573"/>
      <c r="G3" s="576"/>
      <c r="H3" s="576"/>
      <c r="I3" s="576"/>
      <c r="J3" s="578"/>
      <c r="K3" s="578"/>
      <c r="L3" s="578"/>
      <c r="M3" s="580"/>
      <c r="N3" s="580"/>
      <c r="O3" s="580"/>
      <c r="P3" s="582"/>
      <c r="Q3" s="582"/>
      <c r="R3" s="582"/>
      <c r="S3" s="585" t="s">
        <v>403</v>
      </c>
      <c r="T3" s="586"/>
      <c r="U3" s="587"/>
      <c r="V3" s="583" t="s">
        <v>404</v>
      </c>
      <c r="W3" s="583"/>
      <c r="X3" s="583"/>
    </row>
    <row r="4" spans="1:26" s="330" customFormat="1" ht="15.75" x14ac:dyDescent="0.25">
      <c r="A4" s="569"/>
      <c r="B4" s="331" t="s">
        <v>405</v>
      </c>
      <c r="C4" s="331" t="s">
        <v>406</v>
      </c>
      <c r="D4" s="332" t="s">
        <v>377</v>
      </c>
      <c r="E4" s="572"/>
      <c r="F4" s="573"/>
      <c r="G4" s="333" t="s">
        <v>405</v>
      </c>
      <c r="H4" s="333" t="s">
        <v>406</v>
      </c>
      <c r="I4" s="334" t="s">
        <v>377</v>
      </c>
      <c r="J4" s="335" t="s">
        <v>405</v>
      </c>
      <c r="K4" s="335" t="s">
        <v>406</v>
      </c>
      <c r="L4" s="154" t="s">
        <v>377</v>
      </c>
      <c r="M4" s="336" t="s">
        <v>405</v>
      </c>
      <c r="N4" s="336" t="s">
        <v>406</v>
      </c>
      <c r="O4" s="337" t="s">
        <v>377</v>
      </c>
      <c r="P4" s="338" t="s">
        <v>405</v>
      </c>
      <c r="Q4" s="338" t="s">
        <v>406</v>
      </c>
      <c r="R4" s="339" t="s">
        <v>377</v>
      </c>
      <c r="S4" s="340" t="s">
        <v>405</v>
      </c>
      <c r="T4" s="340" t="s">
        <v>406</v>
      </c>
      <c r="U4" s="341" t="s">
        <v>377</v>
      </c>
      <c r="V4" s="340" t="s">
        <v>405</v>
      </c>
      <c r="W4" s="340" t="s">
        <v>406</v>
      </c>
      <c r="X4" s="342" t="s">
        <v>377</v>
      </c>
    </row>
    <row r="5" spans="1:26" ht="15.75" x14ac:dyDescent="0.25">
      <c r="A5" s="343" t="s">
        <v>407</v>
      </c>
      <c r="B5" s="344">
        <v>9</v>
      </c>
      <c r="C5" s="344">
        <v>4</v>
      </c>
      <c r="D5" s="345">
        <f>SUM(B5:C5)</f>
        <v>13</v>
      </c>
      <c r="E5" s="346">
        <v>1</v>
      </c>
      <c r="F5" s="347">
        <v>0</v>
      </c>
      <c r="G5" s="348">
        <v>1</v>
      </c>
      <c r="H5" s="348">
        <v>0</v>
      </c>
      <c r="I5" s="349">
        <v>1</v>
      </c>
      <c r="J5" s="350">
        <v>1</v>
      </c>
      <c r="K5" s="350">
        <v>1</v>
      </c>
      <c r="L5" s="351">
        <v>2</v>
      </c>
      <c r="M5" s="352">
        <v>1</v>
      </c>
      <c r="N5" s="352">
        <v>0</v>
      </c>
      <c r="O5" s="353">
        <v>1</v>
      </c>
      <c r="P5" s="354">
        <v>3</v>
      </c>
      <c r="Q5" s="354">
        <v>0</v>
      </c>
      <c r="R5" s="355">
        <v>3</v>
      </c>
      <c r="S5" s="356">
        <v>5</v>
      </c>
      <c r="T5" s="356">
        <v>0</v>
      </c>
      <c r="U5" s="357">
        <f>SUM(S5:T5)</f>
        <v>5</v>
      </c>
      <c r="V5" s="356">
        <v>2</v>
      </c>
      <c r="W5" s="356">
        <v>0</v>
      </c>
      <c r="X5" s="358">
        <f>SUM(V5:W5)</f>
        <v>2</v>
      </c>
    </row>
    <row r="6" spans="1:26" ht="15.75" x14ac:dyDescent="0.25">
      <c r="A6" s="343" t="s">
        <v>408</v>
      </c>
      <c r="B6" s="359">
        <v>8</v>
      </c>
      <c r="C6" s="359">
        <v>3</v>
      </c>
      <c r="D6" s="360">
        <f t="shared" ref="D6:D21" si="0">SUM(B6:C6)</f>
        <v>11</v>
      </c>
      <c r="E6" s="361">
        <v>0</v>
      </c>
      <c r="F6" s="362">
        <v>0</v>
      </c>
      <c r="G6" s="363">
        <v>0</v>
      </c>
      <c r="H6" s="363">
        <v>0</v>
      </c>
      <c r="I6" s="364">
        <v>0</v>
      </c>
      <c r="J6" s="365">
        <v>3</v>
      </c>
      <c r="K6" s="365">
        <v>0</v>
      </c>
      <c r="L6" s="366">
        <v>3</v>
      </c>
      <c r="M6" s="367">
        <v>2</v>
      </c>
      <c r="N6" s="367">
        <v>0</v>
      </c>
      <c r="O6" s="368">
        <v>2</v>
      </c>
      <c r="P6" s="369">
        <v>4</v>
      </c>
      <c r="Q6" s="369">
        <v>0</v>
      </c>
      <c r="R6" s="370">
        <v>4</v>
      </c>
      <c r="S6" s="371">
        <v>5</v>
      </c>
      <c r="T6" s="371">
        <v>1</v>
      </c>
      <c r="U6" s="372">
        <f t="shared" ref="U6:U21" si="1">SUM(S6:T6)</f>
        <v>6</v>
      </c>
      <c r="V6" s="371">
        <v>1</v>
      </c>
      <c r="W6" s="371">
        <v>0</v>
      </c>
      <c r="X6" s="373">
        <f t="shared" ref="X6:X21" si="2">SUM(V6:W6)</f>
        <v>1</v>
      </c>
    </row>
    <row r="7" spans="1:26" ht="15.75" x14ac:dyDescent="0.25">
      <c r="A7" s="343" t="s">
        <v>159</v>
      </c>
      <c r="B7" s="344">
        <v>24</v>
      </c>
      <c r="C7" s="344">
        <v>14</v>
      </c>
      <c r="D7" s="345">
        <f t="shared" si="0"/>
        <v>38</v>
      </c>
      <c r="E7" s="346">
        <v>1</v>
      </c>
      <c r="F7" s="347">
        <v>0</v>
      </c>
      <c r="G7" s="348">
        <v>2</v>
      </c>
      <c r="H7" s="348">
        <v>0</v>
      </c>
      <c r="I7" s="349">
        <v>2</v>
      </c>
      <c r="J7" s="350">
        <v>2</v>
      </c>
      <c r="K7" s="350">
        <v>3</v>
      </c>
      <c r="L7" s="351">
        <v>5</v>
      </c>
      <c r="M7" s="352">
        <v>2</v>
      </c>
      <c r="N7" s="352">
        <v>2</v>
      </c>
      <c r="O7" s="353">
        <v>4</v>
      </c>
      <c r="P7" s="354">
        <v>11</v>
      </c>
      <c r="Q7" s="354">
        <v>7</v>
      </c>
      <c r="R7" s="355">
        <v>18</v>
      </c>
      <c r="S7" s="356">
        <v>14</v>
      </c>
      <c r="T7" s="356">
        <v>7</v>
      </c>
      <c r="U7" s="357">
        <f t="shared" si="1"/>
        <v>21</v>
      </c>
      <c r="V7" s="356">
        <v>3</v>
      </c>
      <c r="W7" s="356">
        <v>4</v>
      </c>
      <c r="X7" s="358">
        <f t="shared" si="2"/>
        <v>7</v>
      </c>
    </row>
    <row r="8" spans="1:26" ht="15.75" x14ac:dyDescent="0.25">
      <c r="A8" s="343" t="s">
        <v>409</v>
      </c>
      <c r="B8" s="359">
        <v>9</v>
      </c>
      <c r="C8" s="359">
        <v>3</v>
      </c>
      <c r="D8" s="360">
        <f t="shared" si="0"/>
        <v>12</v>
      </c>
      <c r="E8" s="361">
        <v>0</v>
      </c>
      <c r="F8" s="362">
        <v>0</v>
      </c>
      <c r="G8" s="363">
        <v>0</v>
      </c>
      <c r="H8" s="363">
        <v>1</v>
      </c>
      <c r="I8" s="364">
        <v>1</v>
      </c>
      <c r="J8" s="365">
        <v>1</v>
      </c>
      <c r="K8" s="365">
        <v>2</v>
      </c>
      <c r="L8" s="366">
        <v>3</v>
      </c>
      <c r="M8" s="367">
        <v>0</v>
      </c>
      <c r="N8" s="367">
        <v>1</v>
      </c>
      <c r="O8" s="368">
        <v>1</v>
      </c>
      <c r="P8" s="369">
        <v>2</v>
      </c>
      <c r="Q8" s="369">
        <v>2</v>
      </c>
      <c r="R8" s="370">
        <v>4</v>
      </c>
      <c r="S8" s="371">
        <v>3</v>
      </c>
      <c r="T8" s="371">
        <v>1</v>
      </c>
      <c r="U8" s="372">
        <f t="shared" si="1"/>
        <v>4</v>
      </c>
      <c r="V8" s="371">
        <v>1</v>
      </c>
      <c r="W8" s="371">
        <v>1</v>
      </c>
      <c r="X8" s="373">
        <f t="shared" si="2"/>
        <v>2</v>
      </c>
      <c r="Z8" s="374"/>
    </row>
    <row r="9" spans="1:26" ht="15.75" x14ac:dyDescent="0.25">
      <c r="A9" s="343" t="s">
        <v>410</v>
      </c>
      <c r="B9" s="344">
        <v>32</v>
      </c>
      <c r="C9" s="344">
        <v>19</v>
      </c>
      <c r="D9" s="345">
        <f t="shared" si="0"/>
        <v>51</v>
      </c>
      <c r="E9" s="346">
        <v>2</v>
      </c>
      <c r="F9" s="347">
        <v>3</v>
      </c>
      <c r="G9" s="348">
        <v>4</v>
      </c>
      <c r="H9" s="348">
        <v>1</v>
      </c>
      <c r="I9" s="349">
        <v>5</v>
      </c>
      <c r="J9" s="350">
        <v>5</v>
      </c>
      <c r="K9" s="350">
        <v>0</v>
      </c>
      <c r="L9" s="351">
        <v>5</v>
      </c>
      <c r="M9" s="352">
        <v>4</v>
      </c>
      <c r="N9" s="352">
        <v>1</v>
      </c>
      <c r="O9" s="353">
        <v>5</v>
      </c>
      <c r="P9" s="354">
        <v>11</v>
      </c>
      <c r="Q9" s="354">
        <v>4</v>
      </c>
      <c r="R9" s="355">
        <v>15</v>
      </c>
      <c r="S9" s="356">
        <v>15</v>
      </c>
      <c r="T9" s="356">
        <v>6</v>
      </c>
      <c r="U9" s="357">
        <f t="shared" si="1"/>
        <v>21</v>
      </c>
      <c r="V9" s="356">
        <v>3</v>
      </c>
      <c r="W9" s="356">
        <v>6</v>
      </c>
      <c r="X9" s="358">
        <f t="shared" si="2"/>
        <v>9</v>
      </c>
    </row>
    <row r="10" spans="1:26" ht="15.75" x14ac:dyDescent="0.25">
      <c r="A10" s="343" t="s">
        <v>155</v>
      </c>
      <c r="B10" s="359">
        <v>22</v>
      </c>
      <c r="C10" s="359">
        <v>8</v>
      </c>
      <c r="D10" s="360">
        <f t="shared" si="0"/>
        <v>30</v>
      </c>
      <c r="E10" s="361">
        <v>0</v>
      </c>
      <c r="F10" s="362">
        <v>4</v>
      </c>
      <c r="G10" s="363">
        <v>5</v>
      </c>
      <c r="H10" s="363">
        <v>0</v>
      </c>
      <c r="I10" s="364">
        <v>5</v>
      </c>
      <c r="J10" s="365">
        <v>11</v>
      </c>
      <c r="K10" s="365">
        <v>0</v>
      </c>
      <c r="L10" s="366">
        <v>11</v>
      </c>
      <c r="M10" s="367">
        <v>8</v>
      </c>
      <c r="N10" s="367">
        <v>0</v>
      </c>
      <c r="O10" s="368">
        <v>8</v>
      </c>
      <c r="P10" s="369">
        <v>15</v>
      </c>
      <c r="Q10" s="369">
        <v>1</v>
      </c>
      <c r="R10" s="370">
        <v>16</v>
      </c>
      <c r="S10" s="371">
        <v>16</v>
      </c>
      <c r="T10" s="371">
        <v>4</v>
      </c>
      <c r="U10" s="372">
        <f t="shared" si="1"/>
        <v>20</v>
      </c>
      <c r="V10" s="371">
        <v>1</v>
      </c>
      <c r="W10" s="371">
        <v>2</v>
      </c>
      <c r="X10" s="373">
        <f t="shared" si="2"/>
        <v>3</v>
      </c>
    </row>
    <row r="11" spans="1:26" ht="15.75" x14ac:dyDescent="0.25">
      <c r="A11" s="343" t="s">
        <v>411</v>
      </c>
      <c r="B11" s="344">
        <v>37</v>
      </c>
      <c r="C11" s="344">
        <v>15</v>
      </c>
      <c r="D11" s="345">
        <f t="shared" si="0"/>
        <v>52</v>
      </c>
      <c r="E11" s="346">
        <v>1</v>
      </c>
      <c r="F11" s="347">
        <v>2</v>
      </c>
      <c r="G11" s="348">
        <v>3</v>
      </c>
      <c r="H11" s="348">
        <v>1</v>
      </c>
      <c r="I11" s="349">
        <v>4</v>
      </c>
      <c r="J11" s="350">
        <v>6</v>
      </c>
      <c r="K11" s="350">
        <v>1</v>
      </c>
      <c r="L11" s="351">
        <v>7</v>
      </c>
      <c r="M11" s="352">
        <v>6</v>
      </c>
      <c r="N11" s="352">
        <v>3</v>
      </c>
      <c r="O11" s="353">
        <v>9</v>
      </c>
      <c r="P11" s="354">
        <v>17</v>
      </c>
      <c r="Q11" s="354">
        <v>3</v>
      </c>
      <c r="R11" s="355">
        <v>20</v>
      </c>
      <c r="S11" s="356">
        <v>16</v>
      </c>
      <c r="T11" s="356">
        <v>3</v>
      </c>
      <c r="U11" s="357">
        <f t="shared" si="1"/>
        <v>19</v>
      </c>
      <c r="V11" s="356">
        <v>2</v>
      </c>
      <c r="W11" s="356">
        <v>1</v>
      </c>
      <c r="X11" s="358">
        <f t="shared" si="2"/>
        <v>3</v>
      </c>
    </row>
    <row r="12" spans="1:26" ht="15.75" x14ac:dyDescent="0.25">
      <c r="A12" s="343" t="s">
        <v>412</v>
      </c>
      <c r="B12" s="359">
        <v>15</v>
      </c>
      <c r="C12" s="359">
        <v>10</v>
      </c>
      <c r="D12" s="360">
        <f t="shared" si="0"/>
        <v>25</v>
      </c>
      <c r="E12" s="361">
        <v>0</v>
      </c>
      <c r="F12" s="362">
        <v>0</v>
      </c>
      <c r="G12" s="363">
        <v>3</v>
      </c>
      <c r="H12" s="363">
        <v>1</v>
      </c>
      <c r="I12" s="364">
        <v>4</v>
      </c>
      <c r="J12" s="365">
        <v>5</v>
      </c>
      <c r="K12" s="365">
        <v>2</v>
      </c>
      <c r="L12" s="366">
        <v>7</v>
      </c>
      <c r="M12" s="367">
        <v>5</v>
      </c>
      <c r="N12" s="367">
        <v>1</v>
      </c>
      <c r="O12" s="368">
        <v>6</v>
      </c>
      <c r="P12" s="369">
        <v>5</v>
      </c>
      <c r="Q12" s="369">
        <v>3</v>
      </c>
      <c r="R12" s="370">
        <v>8</v>
      </c>
      <c r="S12" s="371">
        <v>7</v>
      </c>
      <c r="T12" s="371">
        <v>3</v>
      </c>
      <c r="U12" s="372">
        <f t="shared" si="1"/>
        <v>10</v>
      </c>
      <c r="V12" s="371">
        <v>3</v>
      </c>
      <c r="W12" s="371">
        <v>2</v>
      </c>
      <c r="X12" s="373">
        <f t="shared" si="2"/>
        <v>5</v>
      </c>
    </row>
    <row r="13" spans="1:26" ht="15.75" x14ac:dyDescent="0.25">
      <c r="A13" s="343" t="s">
        <v>156</v>
      </c>
      <c r="B13" s="344">
        <v>28</v>
      </c>
      <c r="C13" s="344">
        <v>26</v>
      </c>
      <c r="D13" s="345">
        <f t="shared" si="0"/>
        <v>54</v>
      </c>
      <c r="E13" s="346">
        <v>8</v>
      </c>
      <c r="F13" s="347">
        <v>4</v>
      </c>
      <c r="G13" s="348">
        <v>2</v>
      </c>
      <c r="H13" s="348">
        <v>0</v>
      </c>
      <c r="I13" s="349">
        <v>2</v>
      </c>
      <c r="J13" s="350">
        <v>5</v>
      </c>
      <c r="K13" s="350">
        <v>3</v>
      </c>
      <c r="L13" s="351">
        <v>8</v>
      </c>
      <c r="M13" s="352">
        <v>8</v>
      </c>
      <c r="N13" s="352">
        <v>1</v>
      </c>
      <c r="O13" s="353">
        <v>9</v>
      </c>
      <c r="P13" s="354">
        <v>15</v>
      </c>
      <c r="Q13" s="354">
        <v>5</v>
      </c>
      <c r="R13" s="355">
        <v>19</v>
      </c>
      <c r="S13" s="356">
        <v>23</v>
      </c>
      <c r="T13" s="356">
        <v>8</v>
      </c>
      <c r="U13" s="357">
        <f t="shared" si="1"/>
        <v>31</v>
      </c>
      <c r="V13" s="356">
        <v>5</v>
      </c>
      <c r="W13" s="356">
        <v>5</v>
      </c>
      <c r="X13" s="358">
        <f t="shared" si="2"/>
        <v>10</v>
      </c>
    </row>
    <row r="14" spans="1:26" ht="15.75" x14ac:dyDescent="0.25">
      <c r="A14" s="343" t="s">
        <v>413</v>
      </c>
      <c r="B14" s="359">
        <v>7</v>
      </c>
      <c r="C14" s="359">
        <v>4</v>
      </c>
      <c r="D14" s="360">
        <f t="shared" si="0"/>
        <v>11</v>
      </c>
      <c r="E14" s="361">
        <v>0</v>
      </c>
      <c r="F14" s="362">
        <v>1</v>
      </c>
      <c r="G14" s="363">
        <v>1</v>
      </c>
      <c r="H14" s="363">
        <v>1</v>
      </c>
      <c r="I14" s="364">
        <v>2</v>
      </c>
      <c r="J14" s="365">
        <v>1</v>
      </c>
      <c r="K14" s="365">
        <v>1</v>
      </c>
      <c r="L14" s="366">
        <v>2</v>
      </c>
      <c r="M14" s="367">
        <v>2</v>
      </c>
      <c r="N14" s="367">
        <v>0</v>
      </c>
      <c r="O14" s="368">
        <v>2</v>
      </c>
      <c r="P14" s="369">
        <v>2</v>
      </c>
      <c r="Q14" s="369">
        <v>3</v>
      </c>
      <c r="R14" s="370">
        <v>5</v>
      </c>
      <c r="S14" s="371">
        <v>1</v>
      </c>
      <c r="T14" s="371">
        <v>3</v>
      </c>
      <c r="U14" s="372">
        <f t="shared" si="1"/>
        <v>4</v>
      </c>
      <c r="V14" s="371">
        <v>0</v>
      </c>
      <c r="W14" s="371">
        <v>2</v>
      </c>
      <c r="X14" s="373">
        <f t="shared" si="2"/>
        <v>2</v>
      </c>
    </row>
    <row r="15" spans="1:26" ht="15.75" x14ac:dyDescent="0.25">
      <c r="A15" s="343" t="s">
        <v>414</v>
      </c>
      <c r="B15" s="344">
        <v>5</v>
      </c>
      <c r="C15" s="344">
        <v>5</v>
      </c>
      <c r="D15" s="345">
        <f t="shared" si="0"/>
        <v>10</v>
      </c>
      <c r="E15" s="346">
        <v>1</v>
      </c>
      <c r="F15" s="347">
        <v>0</v>
      </c>
      <c r="G15" s="348">
        <v>1</v>
      </c>
      <c r="H15" s="348">
        <v>0</v>
      </c>
      <c r="I15" s="349">
        <v>1</v>
      </c>
      <c r="J15" s="350">
        <v>2</v>
      </c>
      <c r="K15" s="350">
        <v>1</v>
      </c>
      <c r="L15" s="351">
        <v>3</v>
      </c>
      <c r="M15" s="352">
        <v>1</v>
      </c>
      <c r="N15" s="352">
        <v>1</v>
      </c>
      <c r="O15" s="353">
        <v>2</v>
      </c>
      <c r="P15" s="354">
        <v>3</v>
      </c>
      <c r="Q15" s="354">
        <v>2</v>
      </c>
      <c r="R15" s="355">
        <v>5</v>
      </c>
      <c r="S15" s="356">
        <v>2</v>
      </c>
      <c r="T15" s="356">
        <v>3</v>
      </c>
      <c r="U15" s="357">
        <f t="shared" si="1"/>
        <v>5</v>
      </c>
      <c r="V15" s="356">
        <v>1</v>
      </c>
      <c r="W15" s="356">
        <v>1</v>
      </c>
      <c r="X15" s="358">
        <f t="shared" si="2"/>
        <v>2</v>
      </c>
    </row>
    <row r="16" spans="1:26" ht="15.75" x14ac:dyDescent="0.25">
      <c r="A16" s="343" t="s">
        <v>309</v>
      </c>
      <c r="B16" s="359">
        <v>10</v>
      </c>
      <c r="C16" s="359">
        <v>3</v>
      </c>
      <c r="D16" s="360">
        <f t="shared" si="0"/>
        <v>13</v>
      </c>
      <c r="E16" s="361">
        <v>1</v>
      </c>
      <c r="F16" s="362">
        <v>0</v>
      </c>
      <c r="G16" s="363">
        <v>1</v>
      </c>
      <c r="H16" s="363">
        <v>0</v>
      </c>
      <c r="I16" s="364">
        <v>1</v>
      </c>
      <c r="J16" s="365">
        <v>0</v>
      </c>
      <c r="K16" s="365">
        <v>0</v>
      </c>
      <c r="L16" s="366">
        <v>0</v>
      </c>
      <c r="M16" s="367">
        <v>0</v>
      </c>
      <c r="N16" s="367">
        <v>0</v>
      </c>
      <c r="O16" s="368">
        <v>0</v>
      </c>
      <c r="P16" s="369">
        <v>3</v>
      </c>
      <c r="Q16" s="369">
        <v>0</v>
      </c>
      <c r="R16" s="370">
        <v>3</v>
      </c>
      <c r="S16" s="371">
        <v>3</v>
      </c>
      <c r="T16" s="371">
        <v>1</v>
      </c>
      <c r="U16" s="372">
        <f t="shared" si="1"/>
        <v>4</v>
      </c>
      <c r="V16" s="371">
        <v>0</v>
      </c>
      <c r="W16" s="371">
        <v>0</v>
      </c>
      <c r="X16" s="373">
        <f t="shared" si="2"/>
        <v>0</v>
      </c>
    </row>
    <row r="17" spans="1:24" ht="15.75" x14ac:dyDescent="0.25">
      <c r="A17" s="343" t="s">
        <v>415</v>
      </c>
      <c r="B17" s="344">
        <v>8</v>
      </c>
      <c r="C17" s="344">
        <v>3</v>
      </c>
      <c r="D17" s="345">
        <f t="shared" si="0"/>
        <v>11</v>
      </c>
      <c r="E17" s="346">
        <v>0</v>
      </c>
      <c r="F17" s="347">
        <v>0</v>
      </c>
      <c r="G17" s="348">
        <v>1</v>
      </c>
      <c r="H17" s="348">
        <v>0</v>
      </c>
      <c r="I17" s="349">
        <v>1</v>
      </c>
      <c r="J17" s="350">
        <v>0</v>
      </c>
      <c r="K17" s="350">
        <v>0</v>
      </c>
      <c r="L17" s="351">
        <v>0</v>
      </c>
      <c r="M17" s="352">
        <v>1</v>
      </c>
      <c r="N17" s="352">
        <v>0</v>
      </c>
      <c r="O17" s="353">
        <v>1</v>
      </c>
      <c r="P17" s="354">
        <v>3</v>
      </c>
      <c r="Q17" s="354">
        <v>1</v>
      </c>
      <c r="R17" s="355">
        <v>4</v>
      </c>
      <c r="S17" s="356">
        <v>2</v>
      </c>
      <c r="T17" s="356"/>
      <c r="U17" s="357">
        <f t="shared" si="1"/>
        <v>2</v>
      </c>
      <c r="V17" s="356">
        <v>0</v>
      </c>
      <c r="W17" s="356">
        <v>0</v>
      </c>
      <c r="X17" s="358">
        <f t="shared" si="2"/>
        <v>0</v>
      </c>
    </row>
    <row r="18" spans="1:24" ht="15.75" x14ac:dyDescent="0.25">
      <c r="A18" s="343" t="s">
        <v>157</v>
      </c>
      <c r="B18" s="359">
        <v>18</v>
      </c>
      <c r="C18" s="359">
        <v>10</v>
      </c>
      <c r="D18" s="360">
        <f t="shared" si="0"/>
        <v>28</v>
      </c>
      <c r="E18" s="361">
        <v>1</v>
      </c>
      <c r="F18" s="362">
        <v>1</v>
      </c>
      <c r="G18" s="363">
        <v>3</v>
      </c>
      <c r="H18" s="363">
        <v>0</v>
      </c>
      <c r="I18" s="364">
        <v>3</v>
      </c>
      <c r="J18" s="365">
        <v>2</v>
      </c>
      <c r="K18" s="365">
        <v>0</v>
      </c>
      <c r="L18" s="366">
        <v>2</v>
      </c>
      <c r="M18" s="367">
        <v>3</v>
      </c>
      <c r="N18" s="367">
        <v>0</v>
      </c>
      <c r="O18" s="368">
        <v>3</v>
      </c>
      <c r="P18" s="369">
        <v>7</v>
      </c>
      <c r="Q18" s="369">
        <v>0</v>
      </c>
      <c r="R18" s="370">
        <v>7</v>
      </c>
      <c r="S18" s="371">
        <v>9</v>
      </c>
      <c r="T18" s="371">
        <v>1</v>
      </c>
      <c r="U18" s="372">
        <f t="shared" si="1"/>
        <v>10</v>
      </c>
      <c r="V18" s="371">
        <v>1</v>
      </c>
      <c r="W18" s="371">
        <v>0</v>
      </c>
      <c r="X18" s="373">
        <f t="shared" si="2"/>
        <v>1</v>
      </c>
    </row>
    <row r="19" spans="1:24" ht="15.75" x14ac:dyDescent="0.25">
      <c r="A19" s="343" t="s">
        <v>416</v>
      </c>
      <c r="B19" s="344">
        <v>18</v>
      </c>
      <c r="C19" s="344">
        <v>12</v>
      </c>
      <c r="D19" s="345">
        <f t="shared" si="0"/>
        <v>30</v>
      </c>
      <c r="E19" s="346">
        <v>0</v>
      </c>
      <c r="F19" s="347">
        <v>0</v>
      </c>
      <c r="G19" s="348">
        <v>3</v>
      </c>
      <c r="H19" s="348">
        <v>3</v>
      </c>
      <c r="I19" s="349">
        <v>6</v>
      </c>
      <c r="J19" s="350">
        <v>7</v>
      </c>
      <c r="K19" s="350">
        <v>3</v>
      </c>
      <c r="L19" s="351">
        <v>10</v>
      </c>
      <c r="M19" s="352">
        <v>2</v>
      </c>
      <c r="N19" s="352">
        <v>2</v>
      </c>
      <c r="O19" s="353">
        <v>4</v>
      </c>
      <c r="P19" s="354">
        <v>4</v>
      </c>
      <c r="Q19" s="354">
        <v>5</v>
      </c>
      <c r="R19" s="355">
        <v>9</v>
      </c>
      <c r="S19" s="356">
        <v>6</v>
      </c>
      <c r="T19" s="356">
        <v>5</v>
      </c>
      <c r="U19" s="357">
        <f t="shared" si="1"/>
        <v>11</v>
      </c>
      <c r="V19" s="356">
        <v>2</v>
      </c>
      <c r="W19" s="356">
        <v>1</v>
      </c>
      <c r="X19" s="358">
        <f t="shared" si="2"/>
        <v>3</v>
      </c>
    </row>
    <row r="20" spans="1:24" ht="15.75" x14ac:dyDescent="0.25">
      <c r="A20" s="343" t="s">
        <v>417</v>
      </c>
      <c r="B20" s="359">
        <v>42</v>
      </c>
      <c r="C20" s="359">
        <v>13</v>
      </c>
      <c r="D20" s="360">
        <f t="shared" si="0"/>
        <v>55</v>
      </c>
      <c r="E20" s="361">
        <v>0</v>
      </c>
      <c r="F20" s="362">
        <v>2</v>
      </c>
      <c r="G20" s="363">
        <v>4</v>
      </c>
      <c r="H20" s="363">
        <v>2</v>
      </c>
      <c r="I20" s="364">
        <v>6</v>
      </c>
      <c r="J20" s="365">
        <v>7</v>
      </c>
      <c r="K20" s="365">
        <v>1</v>
      </c>
      <c r="L20" s="366">
        <v>8</v>
      </c>
      <c r="M20" s="367">
        <v>4</v>
      </c>
      <c r="N20" s="367">
        <v>2</v>
      </c>
      <c r="O20" s="368">
        <v>6</v>
      </c>
      <c r="P20" s="369">
        <v>9</v>
      </c>
      <c r="Q20" s="369">
        <v>2</v>
      </c>
      <c r="R20" s="370">
        <v>11</v>
      </c>
      <c r="S20" s="371">
        <v>14</v>
      </c>
      <c r="T20" s="371">
        <v>3</v>
      </c>
      <c r="U20" s="372">
        <f t="shared" si="1"/>
        <v>17</v>
      </c>
      <c r="V20" s="371">
        <v>4</v>
      </c>
      <c r="W20" s="371">
        <v>2</v>
      </c>
      <c r="X20" s="373">
        <f t="shared" si="2"/>
        <v>6</v>
      </c>
    </row>
    <row r="21" spans="1:24" ht="15.75" x14ac:dyDescent="0.25">
      <c r="A21" s="343" t="s">
        <v>418</v>
      </c>
      <c r="B21" s="344">
        <v>4</v>
      </c>
      <c r="C21" s="344">
        <v>2</v>
      </c>
      <c r="D21" s="345">
        <f t="shared" si="0"/>
        <v>6</v>
      </c>
      <c r="E21" s="346">
        <v>0</v>
      </c>
      <c r="F21" s="347">
        <v>0</v>
      </c>
      <c r="G21" s="348">
        <v>0</v>
      </c>
      <c r="H21" s="348">
        <v>0</v>
      </c>
      <c r="I21" s="349">
        <v>0</v>
      </c>
      <c r="J21" s="350">
        <v>1</v>
      </c>
      <c r="K21" s="350">
        <v>0</v>
      </c>
      <c r="L21" s="351">
        <v>1</v>
      </c>
      <c r="M21" s="352">
        <v>0</v>
      </c>
      <c r="N21" s="352">
        <v>0</v>
      </c>
      <c r="O21" s="353">
        <v>0</v>
      </c>
      <c r="P21" s="354">
        <v>2</v>
      </c>
      <c r="Q21" s="354">
        <v>0</v>
      </c>
      <c r="R21" s="355">
        <v>2</v>
      </c>
      <c r="S21" s="356">
        <v>3</v>
      </c>
      <c r="T21" s="356">
        <v>0</v>
      </c>
      <c r="U21" s="357">
        <f t="shared" si="1"/>
        <v>3</v>
      </c>
      <c r="V21" s="356">
        <v>1</v>
      </c>
      <c r="W21" s="356">
        <v>0</v>
      </c>
      <c r="X21" s="358">
        <f t="shared" si="2"/>
        <v>1</v>
      </c>
    </row>
    <row r="22" spans="1:24" ht="15.75" x14ac:dyDescent="0.25">
      <c r="A22" s="375" t="s">
        <v>419</v>
      </c>
      <c r="B22" s="376">
        <f>SUM(B5:B21)</f>
        <v>296</v>
      </c>
      <c r="C22" s="376">
        <f t="shared" ref="C22:T22" si="3">SUM(C5:C21)</f>
        <v>154</v>
      </c>
      <c r="D22" s="377">
        <f t="shared" si="3"/>
        <v>450</v>
      </c>
      <c r="E22" s="378">
        <f t="shared" si="3"/>
        <v>16</v>
      </c>
      <c r="F22" s="378">
        <f t="shared" si="3"/>
        <v>17</v>
      </c>
      <c r="G22" s="376">
        <f t="shared" si="3"/>
        <v>34</v>
      </c>
      <c r="H22" s="376">
        <f t="shared" si="3"/>
        <v>10</v>
      </c>
      <c r="I22" s="377">
        <f t="shared" si="3"/>
        <v>44</v>
      </c>
      <c r="J22" s="376">
        <f t="shared" si="3"/>
        <v>59</v>
      </c>
      <c r="K22" s="376">
        <f t="shared" si="3"/>
        <v>18</v>
      </c>
      <c r="L22" s="377">
        <f t="shared" si="3"/>
        <v>77</v>
      </c>
      <c r="M22" s="376">
        <f t="shared" si="3"/>
        <v>49</v>
      </c>
      <c r="N22" s="376">
        <f t="shared" si="3"/>
        <v>14</v>
      </c>
      <c r="O22" s="377">
        <f t="shared" si="3"/>
        <v>63</v>
      </c>
      <c r="P22" s="376">
        <f t="shared" si="3"/>
        <v>116</v>
      </c>
      <c r="Q22" s="376">
        <f t="shared" si="3"/>
        <v>38</v>
      </c>
      <c r="R22" s="377">
        <f t="shared" si="3"/>
        <v>153</v>
      </c>
      <c r="S22" s="376">
        <f t="shared" si="3"/>
        <v>144</v>
      </c>
      <c r="T22" s="376">
        <f t="shared" si="3"/>
        <v>49</v>
      </c>
      <c r="U22" s="377">
        <f>SUM(U5:U21)</f>
        <v>193</v>
      </c>
      <c r="V22" s="377">
        <f>SUM(V5:V21)</f>
        <v>30</v>
      </c>
      <c r="W22" s="377">
        <f>SUM(W5:W21)</f>
        <v>27</v>
      </c>
      <c r="X22" s="377">
        <f>SUM(X5:X21)</f>
        <v>57</v>
      </c>
    </row>
    <row r="23" spans="1:24" s="380" customFormat="1" ht="15.75" x14ac:dyDescent="0.25">
      <c r="A23" s="377" t="s">
        <v>420</v>
      </c>
      <c r="B23" s="379"/>
      <c r="C23" s="379"/>
      <c r="D23" s="379"/>
      <c r="E23" s="379">
        <v>1092</v>
      </c>
      <c r="F23" s="379">
        <v>881</v>
      </c>
      <c r="G23" s="379"/>
      <c r="H23" s="379"/>
      <c r="I23" s="379">
        <v>3201</v>
      </c>
      <c r="J23" s="379"/>
      <c r="K23" s="379"/>
      <c r="L23" s="379">
        <v>5986</v>
      </c>
      <c r="M23" s="379"/>
      <c r="N23" s="379"/>
      <c r="O23" s="379">
        <v>5334</v>
      </c>
      <c r="P23" s="379"/>
      <c r="Q23" s="379"/>
      <c r="R23" s="379">
        <v>10170</v>
      </c>
      <c r="S23" s="379"/>
      <c r="T23" s="379"/>
      <c r="U23" s="379">
        <v>13541</v>
      </c>
      <c r="V23" s="379"/>
      <c r="W23" s="379"/>
      <c r="X23" s="379">
        <v>6104</v>
      </c>
    </row>
    <row r="24" spans="1:24" x14ac:dyDescent="0.25">
      <c r="P24" s="381" t="s">
        <v>421</v>
      </c>
      <c r="R24" s="381">
        <v>12000</v>
      </c>
    </row>
  </sheetData>
  <mergeCells count="12">
    <mergeCell ref="A1:X1"/>
    <mergeCell ref="A2:A4"/>
    <mergeCell ref="B2:D3"/>
    <mergeCell ref="E2:E4"/>
    <mergeCell ref="F2:F4"/>
    <mergeCell ref="G2:I3"/>
    <mergeCell ref="J2:L3"/>
    <mergeCell ref="M2:O3"/>
    <mergeCell ref="P2:R3"/>
    <mergeCell ref="S2:X2"/>
    <mergeCell ref="S3:U3"/>
    <mergeCell ref="V3:X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"/>
  <sheetViews>
    <sheetView workbookViewId="0">
      <selection activeCell="B6" sqref="B6"/>
    </sheetView>
  </sheetViews>
  <sheetFormatPr defaultRowHeight="15" x14ac:dyDescent="0.25"/>
  <cols>
    <col min="1" max="1" width="23.85546875" customWidth="1"/>
    <col min="2" max="2" width="14.140625" style="77" customWidth="1"/>
    <col min="3" max="3" width="15.7109375" customWidth="1"/>
    <col min="4" max="7" width="15.7109375" style="77" customWidth="1"/>
  </cols>
  <sheetData>
    <row r="1" spans="1:7" s="11" customFormat="1" ht="30.75" customHeight="1" thickTop="1" x14ac:dyDescent="0.2">
      <c r="A1" s="73" t="s">
        <v>158</v>
      </c>
      <c r="B1" s="430" t="s">
        <v>342</v>
      </c>
      <c r="C1" s="430"/>
      <c r="D1" s="430"/>
      <c r="E1" s="430"/>
      <c r="F1" s="430"/>
      <c r="G1" s="430"/>
    </row>
    <row r="2" spans="1:7" s="11" customFormat="1" ht="39.75" customHeight="1" x14ac:dyDescent="0.2">
      <c r="A2" s="48" t="s">
        <v>128</v>
      </c>
      <c r="B2" s="213" t="s">
        <v>161</v>
      </c>
      <c r="C2" s="54" t="s">
        <v>155</v>
      </c>
      <c r="D2" s="213" t="s">
        <v>156</v>
      </c>
      <c r="E2" s="213" t="s">
        <v>157</v>
      </c>
      <c r="F2" s="213" t="s">
        <v>159</v>
      </c>
      <c r="G2" s="213" t="s">
        <v>160</v>
      </c>
    </row>
    <row r="3" spans="1:7" s="11" customFormat="1" ht="20.100000000000001" customHeight="1" x14ac:dyDescent="0.2">
      <c r="A3" s="177" t="s">
        <v>106</v>
      </c>
      <c r="B3" s="215">
        <v>1248</v>
      </c>
      <c r="C3" s="14">
        <v>210</v>
      </c>
      <c r="D3" s="180">
        <v>507</v>
      </c>
      <c r="E3" s="180">
        <v>6</v>
      </c>
      <c r="F3" s="180">
        <v>338</v>
      </c>
      <c r="G3" s="180">
        <v>87</v>
      </c>
    </row>
    <row r="4" spans="1:7" s="11" customFormat="1" ht="20.100000000000001" customHeight="1" x14ac:dyDescent="0.2">
      <c r="A4" s="48" t="s">
        <v>107</v>
      </c>
      <c r="B4" s="213">
        <v>1358</v>
      </c>
      <c r="C4" s="9">
        <v>268</v>
      </c>
      <c r="D4" s="216">
        <v>545</v>
      </c>
      <c r="E4" s="216">
        <v>9</v>
      </c>
      <c r="F4" s="216">
        <v>417</v>
      </c>
      <c r="G4" s="216">
        <v>119</v>
      </c>
    </row>
    <row r="5" spans="1:7" x14ac:dyDescent="0.25">
      <c r="A5" s="48" t="s">
        <v>108</v>
      </c>
      <c r="B5" s="96">
        <v>1196</v>
      </c>
      <c r="C5" s="96">
        <v>272</v>
      </c>
      <c r="D5" s="96">
        <v>514</v>
      </c>
      <c r="E5" s="96">
        <v>3</v>
      </c>
      <c r="F5" s="96">
        <v>365</v>
      </c>
      <c r="G5" s="96">
        <v>42</v>
      </c>
    </row>
    <row r="6" spans="1:7" x14ac:dyDescent="0.25">
      <c r="A6" s="48" t="s">
        <v>135</v>
      </c>
      <c r="B6" s="96"/>
      <c r="C6" s="7"/>
      <c r="D6" s="96"/>
      <c r="E6" s="96"/>
      <c r="F6" s="96"/>
      <c r="G6" s="96"/>
    </row>
    <row r="7" spans="1:7" x14ac:dyDescent="0.25">
      <c r="A7" s="48" t="s">
        <v>329</v>
      </c>
      <c r="B7" s="96"/>
      <c r="C7" s="7"/>
      <c r="D7" s="96"/>
      <c r="E7" s="96"/>
      <c r="F7" s="96"/>
      <c r="G7" s="96"/>
    </row>
  </sheetData>
  <mergeCells count="1">
    <mergeCell ref="B1:G1"/>
  </mergeCells>
  <hyperlinks>
    <hyperlink ref="A1" location="Menü!A1" display="TABLO 25 :" xr:uid="{00000000-0004-0000-1E00-000000000000}"/>
  </hyperlinks>
  <pageMargins left="0.7" right="0.7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0"/>
  <sheetViews>
    <sheetView workbookViewId="0">
      <selection activeCell="D9" sqref="D9"/>
    </sheetView>
  </sheetViews>
  <sheetFormatPr defaultRowHeight="15" x14ac:dyDescent="0.25"/>
  <cols>
    <col min="1" max="1" width="16.7109375" customWidth="1"/>
    <col min="2" max="2" width="21.7109375" customWidth="1"/>
    <col min="3" max="4" width="18.140625" customWidth="1"/>
  </cols>
  <sheetData>
    <row r="1" spans="1:4" s="11" customFormat="1" ht="30.75" customHeight="1" thickTop="1" x14ac:dyDescent="0.2">
      <c r="A1" s="73" t="s">
        <v>167</v>
      </c>
      <c r="B1" s="430" t="s">
        <v>168</v>
      </c>
      <c r="C1" s="430"/>
      <c r="D1" s="430"/>
    </row>
    <row r="2" spans="1:4" s="43" customFormat="1" ht="38.25" x14ac:dyDescent="0.2">
      <c r="A2" s="62" t="s">
        <v>163</v>
      </c>
      <c r="B2" s="62" t="s">
        <v>164</v>
      </c>
      <c r="C2" s="62" t="s">
        <v>165</v>
      </c>
      <c r="D2" s="62" t="s">
        <v>166</v>
      </c>
    </row>
    <row r="3" spans="1:4" s="43" customFormat="1" ht="20.100000000000001" customHeight="1" x14ac:dyDescent="0.2">
      <c r="A3" s="70">
        <v>2012</v>
      </c>
      <c r="B3" s="68">
        <v>32622.83</v>
      </c>
      <c r="C3" s="69">
        <v>31621.64</v>
      </c>
      <c r="D3" s="68">
        <v>1001.19</v>
      </c>
    </row>
    <row r="4" spans="1:4" s="43" customFormat="1" ht="20.100000000000001" customHeight="1" x14ac:dyDescent="0.2">
      <c r="A4" s="62">
        <v>2013</v>
      </c>
      <c r="B4" s="64">
        <v>122152.83</v>
      </c>
      <c r="C4" s="65">
        <v>122098.05</v>
      </c>
      <c r="D4" s="66">
        <v>54.78</v>
      </c>
    </row>
    <row r="5" spans="1:4" s="43" customFormat="1" ht="20.100000000000001" customHeight="1" x14ac:dyDescent="0.2">
      <c r="A5" s="70">
        <v>2014</v>
      </c>
      <c r="B5" s="68">
        <v>551397.07999999996</v>
      </c>
      <c r="C5" s="69">
        <v>539815.34</v>
      </c>
      <c r="D5" s="68">
        <v>11581.74</v>
      </c>
    </row>
    <row r="6" spans="1:4" s="43" customFormat="1" ht="20.100000000000001" customHeight="1" x14ac:dyDescent="0.2">
      <c r="A6" s="62">
        <v>2015</v>
      </c>
      <c r="B6" s="64">
        <v>901905.35</v>
      </c>
      <c r="C6" s="65">
        <v>680289.71</v>
      </c>
      <c r="D6" s="66">
        <v>221615.64</v>
      </c>
    </row>
    <row r="7" spans="1:4" s="43" customFormat="1" ht="20.100000000000001" customHeight="1" x14ac:dyDescent="0.2">
      <c r="A7" s="70">
        <v>2016</v>
      </c>
      <c r="B7" s="68">
        <v>440390.7</v>
      </c>
      <c r="C7" s="69">
        <v>438906</v>
      </c>
      <c r="D7" s="68">
        <v>1484.7</v>
      </c>
    </row>
    <row r="8" spans="1:4" s="43" customFormat="1" ht="20.100000000000001" customHeight="1" x14ac:dyDescent="0.2">
      <c r="A8" s="62">
        <v>2017</v>
      </c>
      <c r="B8" s="64">
        <v>1068122.31</v>
      </c>
      <c r="C8" s="65">
        <v>1034616.83</v>
      </c>
      <c r="D8" s="66">
        <v>33505.480000000003</v>
      </c>
    </row>
    <row r="9" spans="1:4" s="43" customFormat="1" ht="20.100000000000001" customHeight="1" x14ac:dyDescent="0.2">
      <c r="A9" s="70">
        <v>2018</v>
      </c>
      <c r="B9" s="68">
        <v>67217.191869999995</v>
      </c>
      <c r="C9" s="69">
        <v>111261.32669</v>
      </c>
      <c r="D9" s="68"/>
    </row>
    <row r="10" spans="1:4" x14ac:dyDescent="0.25">
      <c r="A10" s="70">
        <v>2019</v>
      </c>
      <c r="B10" s="68"/>
      <c r="C10" s="69"/>
      <c r="D10" s="68"/>
    </row>
  </sheetData>
  <mergeCells count="1">
    <mergeCell ref="B1:D1"/>
  </mergeCells>
  <hyperlinks>
    <hyperlink ref="A1" location="Menü!A1" display="TABLO 26 :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26"/>
  <sheetViews>
    <sheetView workbookViewId="0">
      <selection activeCell="H11" sqref="H11"/>
    </sheetView>
  </sheetViews>
  <sheetFormatPr defaultRowHeight="12.75" x14ac:dyDescent="0.2"/>
  <cols>
    <col min="1" max="1" width="15.85546875" style="101" customWidth="1"/>
    <col min="2" max="2" width="13" style="11" customWidth="1"/>
    <col min="3" max="3" width="10.5703125" style="11" customWidth="1"/>
    <col min="4" max="4" width="16.5703125" style="11" customWidth="1"/>
    <col min="5" max="5" width="14.28515625" style="11" customWidth="1"/>
    <col min="6" max="6" width="15" style="11" customWidth="1"/>
    <col min="7" max="16384" width="9.140625" style="11"/>
  </cols>
  <sheetData>
    <row r="1" spans="1:6" ht="30.75" customHeight="1" thickTop="1" x14ac:dyDescent="0.2">
      <c r="A1" s="105" t="s">
        <v>174</v>
      </c>
      <c r="B1" s="430" t="s">
        <v>186</v>
      </c>
      <c r="C1" s="430"/>
      <c r="D1" s="430"/>
      <c r="E1" s="430"/>
      <c r="F1" s="430"/>
    </row>
    <row r="2" spans="1:6" ht="51" x14ac:dyDescent="0.2">
      <c r="A2" s="106" t="s">
        <v>88</v>
      </c>
      <c r="B2" s="62" t="s">
        <v>169</v>
      </c>
      <c r="C2" s="62" t="s">
        <v>170</v>
      </c>
      <c r="D2" s="62" t="s">
        <v>171</v>
      </c>
      <c r="E2" s="62" t="s">
        <v>172</v>
      </c>
      <c r="F2" s="62" t="s">
        <v>173</v>
      </c>
    </row>
    <row r="3" spans="1:6" ht="20.100000000000001" customHeight="1" x14ac:dyDescent="0.2">
      <c r="A3" s="107" t="s">
        <v>19</v>
      </c>
      <c r="B3" s="67">
        <v>50</v>
      </c>
      <c r="C3" s="67">
        <v>10</v>
      </c>
      <c r="D3" s="67">
        <v>10</v>
      </c>
      <c r="E3" s="69">
        <v>85380.4</v>
      </c>
      <c r="F3" s="69">
        <v>8281.9</v>
      </c>
    </row>
    <row r="4" spans="1:6" ht="20.100000000000001" customHeight="1" x14ac:dyDescent="0.2">
      <c r="A4" s="106" t="s">
        <v>20</v>
      </c>
      <c r="B4" s="63">
        <v>52</v>
      </c>
      <c r="C4" s="63">
        <v>11</v>
      </c>
      <c r="D4" s="63">
        <v>11</v>
      </c>
      <c r="E4" s="65">
        <v>89768.2</v>
      </c>
      <c r="F4" s="65">
        <v>8707.51</v>
      </c>
    </row>
    <row r="5" spans="1:6" ht="20.100000000000001" customHeight="1" x14ac:dyDescent="0.2">
      <c r="A5" s="107" t="s">
        <v>47</v>
      </c>
      <c r="B5" s="67">
        <v>55</v>
      </c>
      <c r="C5" s="67">
        <v>12</v>
      </c>
      <c r="D5" s="67">
        <v>12</v>
      </c>
      <c r="E5" s="69">
        <v>91655.31</v>
      </c>
      <c r="F5" s="69">
        <v>8890.56</v>
      </c>
    </row>
    <row r="6" spans="1:6" ht="20.100000000000001" customHeight="1" x14ac:dyDescent="0.2">
      <c r="A6" s="106" t="s">
        <v>104</v>
      </c>
      <c r="B6" s="63">
        <v>63</v>
      </c>
      <c r="C6" s="63">
        <v>16</v>
      </c>
      <c r="D6" s="63">
        <v>16</v>
      </c>
      <c r="E6" s="65">
        <v>102703.48</v>
      </c>
      <c r="F6" s="65">
        <v>9962.23</v>
      </c>
    </row>
    <row r="7" spans="1:6" ht="20.100000000000001" customHeight="1" x14ac:dyDescent="0.2">
      <c r="A7" s="107" t="s">
        <v>105</v>
      </c>
      <c r="B7" s="67">
        <v>64</v>
      </c>
      <c r="C7" s="67">
        <v>19</v>
      </c>
      <c r="D7" s="67">
        <v>19</v>
      </c>
      <c r="E7" s="69">
        <v>103658.07</v>
      </c>
      <c r="F7" s="69">
        <v>10054.83</v>
      </c>
    </row>
    <row r="8" spans="1:6" ht="20.100000000000001" customHeight="1" x14ac:dyDescent="0.2">
      <c r="A8" s="107" t="s">
        <v>106</v>
      </c>
      <c r="B8" s="67">
        <v>75</v>
      </c>
      <c r="C8" s="67">
        <v>20</v>
      </c>
      <c r="D8" s="67">
        <v>20</v>
      </c>
      <c r="E8" s="69">
        <v>110158.07</v>
      </c>
      <c r="F8" s="69">
        <v>10685.33</v>
      </c>
    </row>
    <row r="9" spans="1:6" ht="20.100000000000001" customHeight="1" x14ac:dyDescent="0.2">
      <c r="A9" s="106" t="s">
        <v>107</v>
      </c>
      <c r="B9" s="63">
        <v>74</v>
      </c>
      <c r="C9" s="63">
        <v>21</v>
      </c>
      <c r="D9" s="63">
        <v>21</v>
      </c>
      <c r="E9" s="65">
        <v>119825.8</v>
      </c>
      <c r="F9" s="65">
        <v>11982.58</v>
      </c>
    </row>
    <row r="10" spans="1:6" ht="20.100000000000001" customHeight="1" x14ac:dyDescent="0.2">
      <c r="A10" s="106" t="s">
        <v>108</v>
      </c>
      <c r="B10" s="63">
        <v>67</v>
      </c>
      <c r="C10" s="63">
        <v>19</v>
      </c>
      <c r="D10" s="63">
        <v>19</v>
      </c>
      <c r="E10" s="65" t="s">
        <v>340</v>
      </c>
      <c r="F10" s="65" t="s">
        <v>341</v>
      </c>
    </row>
    <row r="11" spans="1:6" ht="20.100000000000001" customHeight="1" x14ac:dyDescent="0.2">
      <c r="A11" s="106" t="s">
        <v>135</v>
      </c>
      <c r="B11" s="63"/>
      <c r="C11" s="63"/>
      <c r="D11" s="63"/>
      <c r="E11" s="65"/>
      <c r="F11" s="65"/>
    </row>
    <row r="12" spans="1:6" ht="20.100000000000001" customHeight="1" x14ac:dyDescent="0.2"/>
    <row r="13" spans="1:6" ht="20.100000000000001" customHeight="1" x14ac:dyDescent="0.2"/>
    <row r="14" spans="1:6" ht="20.100000000000001" customHeight="1" x14ac:dyDescent="0.2"/>
    <row r="15" spans="1:6" ht="20.100000000000001" customHeight="1" x14ac:dyDescent="0.2"/>
    <row r="16" spans="1: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</sheetData>
  <mergeCells count="1">
    <mergeCell ref="B1:F1"/>
  </mergeCells>
  <hyperlinks>
    <hyperlink ref="A1" location="Menü!A1" display="TABLO 27 :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-0.249977111117893"/>
  </sheetPr>
  <dimension ref="A1:F20"/>
  <sheetViews>
    <sheetView workbookViewId="0">
      <selection activeCell="D10" sqref="D10"/>
    </sheetView>
  </sheetViews>
  <sheetFormatPr defaultRowHeight="12.75" x14ac:dyDescent="0.2"/>
  <cols>
    <col min="1" max="1" width="16.140625" style="94" customWidth="1"/>
    <col min="2" max="2" width="15.5703125" style="11" customWidth="1"/>
    <col min="3" max="3" width="14.85546875" style="11" customWidth="1"/>
    <col min="4" max="4" width="14.28515625" style="11" customWidth="1"/>
    <col min="5" max="16384" width="9.140625" style="11"/>
  </cols>
  <sheetData>
    <row r="1" spans="1:6" ht="30.75" customHeight="1" thickTop="1" x14ac:dyDescent="0.2">
      <c r="A1" s="76" t="s">
        <v>175</v>
      </c>
      <c r="B1" s="430" t="s">
        <v>176</v>
      </c>
      <c r="C1" s="430"/>
      <c r="D1" s="430"/>
      <c r="E1" s="24"/>
      <c r="F1" s="24"/>
    </row>
    <row r="2" spans="1:6" ht="42" customHeight="1" x14ac:dyDescent="0.2">
      <c r="A2" s="62" t="s">
        <v>128</v>
      </c>
      <c r="B2" s="62" t="s">
        <v>177</v>
      </c>
      <c r="C2" s="62" t="s">
        <v>178</v>
      </c>
      <c r="D2" s="62" t="s">
        <v>12</v>
      </c>
    </row>
    <row r="3" spans="1:6" ht="20.100000000000001" customHeight="1" x14ac:dyDescent="0.2">
      <c r="A3" s="70" t="s">
        <v>19</v>
      </c>
      <c r="B3" s="67">
        <v>138140</v>
      </c>
      <c r="C3" s="67">
        <v>38928</v>
      </c>
      <c r="D3" s="15">
        <f>SUM(B3:C3)</f>
        <v>177068</v>
      </c>
    </row>
    <row r="4" spans="1:6" ht="20.100000000000001" customHeight="1" x14ac:dyDescent="0.2">
      <c r="A4" s="62" t="s">
        <v>20</v>
      </c>
      <c r="B4" s="63">
        <v>151298</v>
      </c>
      <c r="C4" s="63">
        <v>47164</v>
      </c>
      <c r="D4" s="71">
        <f t="shared" ref="D4:D6" si="0">SUM(B4:C4)</f>
        <v>198462</v>
      </c>
    </row>
    <row r="5" spans="1:6" ht="20.100000000000001" customHeight="1" x14ac:dyDescent="0.2">
      <c r="A5" s="70" t="s">
        <v>47</v>
      </c>
      <c r="B5" s="67">
        <v>152276</v>
      </c>
      <c r="C5" s="67">
        <v>48592</v>
      </c>
      <c r="D5" s="15">
        <f t="shared" si="0"/>
        <v>200868</v>
      </c>
    </row>
    <row r="6" spans="1:6" ht="20.100000000000001" customHeight="1" x14ac:dyDescent="0.2">
      <c r="A6" s="62" t="s">
        <v>104</v>
      </c>
      <c r="B6" s="63">
        <v>175988</v>
      </c>
      <c r="C6" s="63">
        <v>56328</v>
      </c>
      <c r="D6" s="71">
        <f t="shared" si="0"/>
        <v>232316</v>
      </c>
    </row>
    <row r="7" spans="1:6" ht="20.100000000000001" customHeight="1" x14ac:dyDescent="0.2">
      <c r="A7" s="70" t="s">
        <v>105</v>
      </c>
      <c r="B7" s="67">
        <v>182980</v>
      </c>
      <c r="C7" s="67">
        <v>54116</v>
      </c>
      <c r="D7" s="15">
        <v>237146</v>
      </c>
    </row>
    <row r="8" spans="1:6" ht="20.100000000000001" customHeight="1" x14ac:dyDescent="0.2">
      <c r="A8" s="70" t="s">
        <v>106</v>
      </c>
      <c r="B8" s="67">
        <v>158552</v>
      </c>
      <c r="C8" s="67">
        <v>57838</v>
      </c>
      <c r="D8" s="15">
        <v>216390</v>
      </c>
    </row>
    <row r="9" spans="1:6" ht="20.100000000000001" customHeight="1" x14ac:dyDescent="0.2">
      <c r="A9" s="70" t="s">
        <v>107</v>
      </c>
      <c r="B9" s="67">
        <v>108569</v>
      </c>
      <c r="C9" s="67">
        <v>55060</v>
      </c>
      <c r="D9" s="15">
        <v>164393</v>
      </c>
    </row>
    <row r="10" spans="1:6" ht="20.100000000000001" customHeight="1" x14ac:dyDescent="0.2">
      <c r="A10" s="70" t="s">
        <v>108</v>
      </c>
      <c r="B10" s="67">
        <v>110294</v>
      </c>
      <c r="C10" s="67">
        <v>65733</v>
      </c>
      <c r="D10" s="15">
        <v>177202</v>
      </c>
    </row>
    <row r="11" spans="1:6" ht="20.100000000000001" customHeight="1" x14ac:dyDescent="0.2">
      <c r="A11" s="70" t="s">
        <v>135</v>
      </c>
      <c r="B11" s="67"/>
      <c r="C11" s="67"/>
      <c r="D11" s="15"/>
    </row>
    <row r="12" spans="1:6" ht="20.100000000000001" customHeight="1" x14ac:dyDescent="0.2"/>
    <row r="13" spans="1:6" ht="20.100000000000001" customHeight="1" x14ac:dyDescent="0.2"/>
    <row r="14" spans="1:6" ht="20.100000000000001" customHeight="1" x14ac:dyDescent="0.2"/>
    <row r="15" spans="1:6" ht="20.100000000000001" customHeight="1" x14ac:dyDescent="0.2"/>
    <row r="16" spans="1: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</sheetData>
  <mergeCells count="1">
    <mergeCell ref="B1:D1"/>
  </mergeCells>
  <hyperlinks>
    <hyperlink ref="A1" location="Menü!A1" display="TABLO 28 :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0"/>
  <sheetViews>
    <sheetView workbookViewId="0"/>
  </sheetViews>
  <sheetFormatPr defaultRowHeight="15" x14ac:dyDescent="0.25"/>
  <cols>
    <col min="1" max="1" width="15.28515625" style="77" customWidth="1"/>
    <col min="2" max="2" width="29.7109375" customWidth="1"/>
    <col min="3" max="3" width="35" customWidth="1"/>
  </cols>
  <sheetData>
    <row r="1" spans="1:5" s="11" customFormat="1" ht="30.75" customHeight="1" thickTop="1" x14ac:dyDescent="0.2">
      <c r="A1" s="76" t="s">
        <v>207</v>
      </c>
      <c r="B1" s="430"/>
      <c r="C1" s="430"/>
      <c r="D1" s="24"/>
      <c r="E1" s="24"/>
    </row>
    <row r="2" spans="1:5" s="11" customFormat="1" ht="77.25" customHeight="1" x14ac:dyDescent="0.2">
      <c r="A2" s="62" t="s">
        <v>128</v>
      </c>
      <c r="B2" s="62" t="s">
        <v>208</v>
      </c>
      <c r="C2" s="62" t="s">
        <v>209</v>
      </c>
    </row>
    <row r="3" spans="1:5" s="11" customFormat="1" ht="24.75" customHeight="1" x14ac:dyDescent="0.2">
      <c r="A3" s="62" t="s">
        <v>19</v>
      </c>
      <c r="B3" s="62">
        <v>5</v>
      </c>
      <c r="C3" s="62">
        <v>5</v>
      </c>
    </row>
    <row r="4" spans="1:5" s="11" customFormat="1" ht="24.75" customHeight="1" x14ac:dyDescent="0.2">
      <c r="A4" s="62" t="s">
        <v>20</v>
      </c>
      <c r="B4" s="62">
        <v>5</v>
      </c>
      <c r="C4" s="62">
        <v>5</v>
      </c>
    </row>
    <row r="5" spans="1:5" s="11" customFormat="1" ht="24.75" customHeight="1" x14ac:dyDescent="0.2">
      <c r="A5" s="62" t="s">
        <v>47</v>
      </c>
      <c r="B5" s="62">
        <v>12</v>
      </c>
      <c r="C5" s="62">
        <v>4</v>
      </c>
    </row>
    <row r="6" spans="1:5" s="11" customFormat="1" ht="24.75" customHeight="1" x14ac:dyDescent="0.2">
      <c r="A6" s="62" t="s">
        <v>104</v>
      </c>
      <c r="B6" s="63">
        <v>18</v>
      </c>
      <c r="C6" s="63">
        <v>21</v>
      </c>
    </row>
    <row r="7" spans="1:5" s="11" customFormat="1" ht="24.75" customHeight="1" x14ac:dyDescent="0.2">
      <c r="A7" s="70" t="s">
        <v>105</v>
      </c>
      <c r="B7" s="67">
        <v>46</v>
      </c>
      <c r="C7" s="67">
        <v>11</v>
      </c>
    </row>
    <row r="8" spans="1:5" s="11" customFormat="1" ht="24.75" customHeight="1" x14ac:dyDescent="0.2">
      <c r="A8" s="70" t="s">
        <v>106</v>
      </c>
      <c r="B8" s="67">
        <v>21</v>
      </c>
      <c r="C8" s="67">
        <v>24</v>
      </c>
    </row>
    <row r="9" spans="1:5" s="11" customFormat="1" ht="24.75" customHeight="1" x14ac:dyDescent="0.2">
      <c r="A9" s="62" t="s">
        <v>107</v>
      </c>
      <c r="B9" s="67">
        <v>31</v>
      </c>
      <c r="C9" s="67">
        <v>62</v>
      </c>
    </row>
    <row r="10" spans="1:5" ht="24.75" customHeight="1" x14ac:dyDescent="0.25">
      <c r="A10" s="62" t="s">
        <v>108</v>
      </c>
      <c r="B10" s="67"/>
      <c r="C10" s="67"/>
    </row>
  </sheetData>
  <mergeCells count="1">
    <mergeCell ref="B1:C1"/>
  </mergeCells>
  <hyperlinks>
    <hyperlink ref="A1" location="Menü!A1" display="TABLO 28 :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/>
  </sheetPr>
  <dimension ref="A1:Q15"/>
  <sheetViews>
    <sheetView topLeftCell="A10" workbookViewId="0"/>
  </sheetViews>
  <sheetFormatPr defaultRowHeight="15" x14ac:dyDescent="0.25"/>
  <cols>
    <col min="1" max="1" width="16.7109375" style="102" customWidth="1"/>
    <col min="2" max="2" width="9.140625" style="102"/>
    <col min="3" max="3" width="11.28515625" style="102" customWidth="1"/>
    <col min="4" max="16" width="9.140625" style="102"/>
    <col min="17" max="17" width="9.140625" style="102" customWidth="1"/>
    <col min="18" max="16384" width="9.140625" style="102"/>
  </cols>
  <sheetData>
    <row r="1" spans="1:17" ht="15.75" thickTop="1" x14ac:dyDescent="0.25">
      <c r="A1" s="76" t="s">
        <v>425</v>
      </c>
      <c r="B1" s="588" t="s">
        <v>258</v>
      </c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</row>
    <row r="2" spans="1:17" ht="55.5" customHeight="1" x14ac:dyDescent="0.25">
      <c r="A2" s="50"/>
      <c r="B2" s="434" t="s">
        <v>131</v>
      </c>
      <c r="C2" s="434"/>
      <c r="D2" s="434"/>
      <c r="E2" s="434"/>
      <c r="F2" s="434" t="s">
        <v>85</v>
      </c>
      <c r="G2" s="434"/>
      <c r="H2" s="434"/>
      <c r="I2" s="434"/>
      <c r="J2" s="434" t="s">
        <v>140</v>
      </c>
      <c r="K2" s="434"/>
      <c r="L2" s="434"/>
      <c r="M2" s="434"/>
      <c r="N2" s="434" t="s">
        <v>141</v>
      </c>
      <c r="O2" s="434"/>
      <c r="P2" s="434"/>
      <c r="Q2" s="434"/>
    </row>
    <row r="3" spans="1:17" ht="63.75" x14ac:dyDescent="0.25">
      <c r="A3" s="103" t="s">
        <v>88</v>
      </c>
      <c r="B3" s="103" t="s">
        <v>91</v>
      </c>
      <c r="C3" s="117" t="s">
        <v>259</v>
      </c>
      <c r="D3" s="103" t="s">
        <v>260</v>
      </c>
      <c r="E3" s="103" t="s">
        <v>93</v>
      </c>
      <c r="F3" s="103" t="s">
        <v>91</v>
      </c>
      <c r="G3" s="117" t="s">
        <v>259</v>
      </c>
      <c r="H3" s="103" t="s">
        <v>260</v>
      </c>
      <c r="I3" s="103" t="s">
        <v>93</v>
      </c>
      <c r="J3" s="103" t="s">
        <v>91</v>
      </c>
      <c r="K3" s="117" t="s">
        <v>259</v>
      </c>
      <c r="L3" s="103" t="s">
        <v>260</v>
      </c>
      <c r="M3" s="103" t="s">
        <v>93</v>
      </c>
      <c r="N3" s="103" t="s">
        <v>91</v>
      </c>
      <c r="O3" s="117" t="s">
        <v>259</v>
      </c>
      <c r="P3" s="103" t="s">
        <v>260</v>
      </c>
      <c r="Q3" s="103" t="s">
        <v>93</v>
      </c>
    </row>
    <row r="4" spans="1:17" ht="25.5" x14ac:dyDescent="0.25">
      <c r="A4" s="48" t="s">
        <v>261</v>
      </c>
      <c r="B4" s="116">
        <v>5929</v>
      </c>
      <c r="C4" s="116">
        <v>2993</v>
      </c>
      <c r="D4" s="116">
        <v>17</v>
      </c>
      <c r="E4" s="116">
        <v>1.98</v>
      </c>
      <c r="F4" s="116">
        <v>1321</v>
      </c>
      <c r="G4" s="116">
        <v>963</v>
      </c>
      <c r="H4" s="116">
        <v>2</v>
      </c>
      <c r="I4" s="116">
        <v>1.37</v>
      </c>
      <c r="J4" s="20">
        <v>1811</v>
      </c>
      <c r="K4" s="116">
        <v>652</v>
      </c>
      <c r="L4" s="116">
        <v>3</v>
      </c>
      <c r="M4" s="116">
        <v>2.77</v>
      </c>
      <c r="N4" s="116">
        <v>9061</v>
      </c>
      <c r="O4" s="116">
        <v>4608</v>
      </c>
      <c r="P4" s="116">
        <v>22</v>
      </c>
      <c r="Q4" s="116">
        <v>1.96</v>
      </c>
    </row>
    <row r="5" spans="1:17" ht="25.5" x14ac:dyDescent="0.25">
      <c r="A5" s="48" t="s">
        <v>262</v>
      </c>
      <c r="B5" s="116">
        <v>5929</v>
      </c>
      <c r="C5" s="116">
        <v>3677</v>
      </c>
      <c r="D5" s="116">
        <v>18</v>
      </c>
      <c r="E5" s="116">
        <v>1.61</v>
      </c>
      <c r="F5" s="116">
        <v>1321</v>
      </c>
      <c r="G5" s="116">
        <v>767</v>
      </c>
      <c r="H5" s="116">
        <v>2</v>
      </c>
      <c r="I5" s="116">
        <v>1.72</v>
      </c>
      <c r="J5" s="116">
        <v>1811</v>
      </c>
      <c r="K5" s="116">
        <v>883</v>
      </c>
      <c r="L5" s="116">
        <v>3</v>
      </c>
      <c r="M5" s="116">
        <v>2.0499999999999998</v>
      </c>
      <c r="N5" s="116">
        <v>9061</v>
      </c>
      <c r="O5" s="116">
        <v>5327</v>
      </c>
      <c r="P5" s="116">
        <v>23</v>
      </c>
      <c r="Q5" s="116">
        <v>1.7</v>
      </c>
    </row>
    <row r="6" spans="1:17" ht="25.5" x14ac:dyDescent="0.25">
      <c r="A6" s="48" t="s">
        <v>263</v>
      </c>
      <c r="B6" s="116">
        <v>5929</v>
      </c>
      <c r="C6" s="116">
        <v>734</v>
      </c>
      <c r="D6" s="116">
        <v>9</v>
      </c>
      <c r="E6" s="116">
        <v>8.07</v>
      </c>
      <c r="F6" s="116">
        <v>1321</v>
      </c>
      <c r="G6" s="116">
        <v>197</v>
      </c>
      <c r="H6" s="116">
        <v>2</v>
      </c>
      <c r="I6" s="116">
        <v>6.7</v>
      </c>
      <c r="J6" s="116">
        <v>1811</v>
      </c>
      <c r="K6" s="116">
        <v>69</v>
      </c>
      <c r="L6" s="116">
        <v>1</v>
      </c>
      <c r="M6" s="116">
        <v>26.24</v>
      </c>
      <c r="N6" s="116">
        <v>9061</v>
      </c>
      <c r="O6" s="116">
        <v>1000</v>
      </c>
      <c r="P6" s="116">
        <v>12</v>
      </c>
      <c r="Q6" s="116">
        <v>9.06</v>
      </c>
    </row>
    <row r="7" spans="1:17" ht="25.5" x14ac:dyDescent="0.25">
      <c r="A7" s="104" t="s">
        <v>264</v>
      </c>
      <c r="B7" s="116">
        <v>6017</v>
      </c>
      <c r="C7" s="116">
        <v>3715</v>
      </c>
      <c r="D7" s="116">
        <v>20</v>
      </c>
      <c r="E7" s="116">
        <v>1.61</v>
      </c>
      <c r="F7" s="116">
        <v>1448</v>
      </c>
      <c r="G7" s="118">
        <v>741</v>
      </c>
      <c r="H7" s="116">
        <v>2</v>
      </c>
      <c r="I7" s="116">
        <v>1.95</v>
      </c>
      <c r="J7" s="20">
        <v>1750</v>
      </c>
      <c r="K7" s="116">
        <v>584</v>
      </c>
      <c r="L7" s="116">
        <v>3</v>
      </c>
      <c r="M7" s="116">
        <v>2.99</v>
      </c>
      <c r="N7" s="116">
        <v>9215</v>
      </c>
      <c r="O7" s="116">
        <v>5040</v>
      </c>
      <c r="P7" s="116">
        <v>25</v>
      </c>
      <c r="Q7" s="116">
        <v>1.82</v>
      </c>
    </row>
    <row r="8" spans="1:17" ht="25.5" x14ac:dyDescent="0.25">
      <c r="A8" s="104" t="s">
        <v>265</v>
      </c>
      <c r="B8" s="116">
        <v>6017</v>
      </c>
      <c r="C8" s="116">
        <v>4213</v>
      </c>
      <c r="D8" s="116">
        <v>20</v>
      </c>
      <c r="E8" s="116">
        <v>1.42</v>
      </c>
      <c r="F8" s="116">
        <v>1448</v>
      </c>
      <c r="G8" s="116">
        <v>724</v>
      </c>
      <c r="H8" s="116">
        <v>2</v>
      </c>
      <c r="I8" s="116">
        <v>2</v>
      </c>
      <c r="J8" s="20">
        <v>1750</v>
      </c>
      <c r="K8" s="116">
        <v>563</v>
      </c>
      <c r="L8" s="116">
        <v>3</v>
      </c>
      <c r="M8" s="116">
        <v>3.1</v>
      </c>
      <c r="N8" s="116">
        <v>9215</v>
      </c>
      <c r="O8" s="116">
        <v>5500</v>
      </c>
      <c r="P8" s="116">
        <v>25</v>
      </c>
      <c r="Q8" s="116">
        <v>1.67</v>
      </c>
    </row>
    <row r="9" spans="1:17" ht="25.5" x14ac:dyDescent="0.25">
      <c r="A9" s="104" t="s">
        <v>266</v>
      </c>
      <c r="B9" s="116">
        <v>6017</v>
      </c>
      <c r="C9" s="116">
        <v>643</v>
      </c>
      <c r="D9" s="116">
        <v>10</v>
      </c>
      <c r="E9" s="116">
        <v>9.35</v>
      </c>
      <c r="F9" s="116">
        <v>1448</v>
      </c>
      <c r="G9" s="116">
        <v>104</v>
      </c>
      <c r="H9" s="116">
        <v>2</v>
      </c>
      <c r="I9" s="116">
        <v>13.92</v>
      </c>
      <c r="J9" s="20">
        <v>1750</v>
      </c>
      <c r="K9" s="116">
        <v>64</v>
      </c>
      <c r="L9" s="116">
        <v>1</v>
      </c>
      <c r="M9" s="116">
        <v>27.34</v>
      </c>
      <c r="N9" s="116">
        <v>9215</v>
      </c>
      <c r="O9" s="116">
        <v>811</v>
      </c>
      <c r="P9" s="116">
        <v>13</v>
      </c>
      <c r="Q9" s="116">
        <v>11.36</v>
      </c>
    </row>
    <row r="10" spans="1:17" ht="25.5" x14ac:dyDescent="0.25">
      <c r="A10" s="48" t="s">
        <v>267</v>
      </c>
      <c r="B10" s="116">
        <v>6062</v>
      </c>
      <c r="C10" s="116">
        <v>4672</v>
      </c>
      <c r="D10" s="116">
        <v>20</v>
      </c>
      <c r="E10" s="116">
        <v>1.29</v>
      </c>
      <c r="F10" s="116">
        <v>1475</v>
      </c>
      <c r="G10" s="116">
        <v>910</v>
      </c>
      <c r="H10" s="116">
        <v>2</v>
      </c>
      <c r="I10" s="116">
        <v>1.62</v>
      </c>
      <c r="J10" s="116">
        <v>1799</v>
      </c>
      <c r="K10" s="116">
        <v>572</v>
      </c>
      <c r="L10" s="116">
        <v>3</v>
      </c>
      <c r="M10" s="116">
        <v>3.14</v>
      </c>
      <c r="N10" s="116">
        <v>9336</v>
      </c>
      <c r="O10" s="116">
        <v>6154</v>
      </c>
      <c r="P10" s="116">
        <v>25</v>
      </c>
      <c r="Q10" s="116">
        <v>1.51</v>
      </c>
    </row>
    <row r="11" spans="1:17" ht="25.5" x14ac:dyDescent="0.25">
      <c r="A11" s="48" t="s">
        <v>268</v>
      </c>
      <c r="B11" s="116">
        <v>6062</v>
      </c>
      <c r="C11" s="116">
        <v>4193</v>
      </c>
      <c r="D11" s="116">
        <v>19</v>
      </c>
      <c r="E11" s="116">
        <v>1.44</v>
      </c>
      <c r="F11" s="116">
        <v>1475</v>
      </c>
      <c r="G11" s="116">
        <v>594</v>
      </c>
      <c r="H11" s="116">
        <v>2</v>
      </c>
      <c r="I11" s="116">
        <v>2.48</v>
      </c>
      <c r="J11" s="116">
        <v>1799</v>
      </c>
      <c r="K11" s="116">
        <v>459</v>
      </c>
      <c r="L11" s="116">
        <v>3</v>
      </c>
      <c r="M11" s="116">
        <v>3.91</v>
      </c>
      <c r="N11" s="116">
        <v>9336</v>
      </c>
      <c r="O11" s="116">
        <v>5246</v>
      </c>
      <c r="P11" s="116">
        <v>25</v>
      </c>
      <c r="Q11" s="116">
        <v>1.77</v>
      </c>
    </row>
    <row r="12" spans="1:17" ht="25.5" x14ac:dyDescent="0.25">
      <c r="A12" s="48" t="s">
        <v>269</v>
      </c>
      <c r="B12" s="116">
        <v>6062</v>
      </c>
      <c r="C12" s="116">
        <v>190</v>
      </c>
      <c r="D12" s="116">
        <v>5</v>
      </c>
      <c r="E12" s="116">
        <v>31.9</v>
      </c>
      <c r="F12" s="116">
        <v>1475</v>
      </c>
      <c r="G12" s="116">
        <v>109</v>
      </c>
      <c r="H12" s="116">
        <v>2</v>
      </c>
      <c r="I12" s="116">
        <v>135.53</v>
      </c>
      <c r="J12" s="116">
        <v>1799</v>
      </c>
      <c r="K12" s="116">
        <v>33</v>
      </c>
      <c r="L12" s="116">
        <v>1</v>
      </c>
      <c r="M12" s="116">
        <v>54.51</v>
      </c>
      <c r="N12" s="116">
        <v>9336</v>
      </c>
      <c r="O12" s="116">
        <v>332</v>
      </c>
      <c r="P12" s="116">
        <v>8</v>
      </c>
      <c r="Q12" s="116">
        <v>28.12</v>
      </c>
    </row>
    <row r="13" spans="1:17" ht="25.5" x14ac:dyDescent="0.25">
      <c r="A13" s="104" t="s">
        <v>330</v>
      </c>
      <c r="B13" s="110">
        <v>6317</v>
      </c>
      <c r="C13" s="110">
        <v>3730</v>
      </c>
      <c r="D13" s="110">
        <v>16</v>
      </c>
      <c r="E13" s="110">
        <v>59.04</v>
      </c>
      <c r="F13" s="110">
        <v>2713</v>
      </c>
      <c r="G13" s="110">
        <v>690</v>
      </c>
      <c r="H13" s="110">
        <v>2</v>
      </c>
      <c r="I13" s="110">
        <v>25.43</v>
      </c>
      <c r="J13" s="110">
        <v>619</v>
      </c>
      <c r="K13" s="110">
        <v>408</v>
      </c>
      <c r="L13" s="110">
        <v>2</v>
      </c>
      <c r="M13" s="110">
        <v>25.2</v>
      </c>
      <c r="N13" s="110">
        <v>10649</v>
      </c>
      <c r="O13" s="110">
        <v>4828</v>
      </c>
      <c r="P13" s="110">
        <v>20</v>
      </c>
      <c r="Q13" s="110">
        <v>45.33</v>
      </c>
    </row>
    <row r="14" spans="1:17" ht="25.5" x14ac:dyDescent="0.25">
      <c r="A14" s="48" t="s">
        <v>331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x14ac:dyDescent="0.25">
      <c r="A15" s="48" t="s">
        <v>332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</sheetData>
  <mergeCells count="5">
    <mergeCell ref="B2:E2"/>
    <mergeCell ref="F2:I2"/>
    <mergeCell ref="J2:M2"/>
    <mergeCell ref="N2:Q2"/>
    <mergeCell ref="B1:Q1"/>
  </mergeCells>
  <hyperlinks>
    <hyperlink ref="A1" location="Menü!A1" display="TABLO 28 :" xr:uid="{00000000-0004-0000-2300-000000000000}"/>
  </hyperlinks>
  <pageMargins left="0.7" right="0.7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4"/>
  <sheetViews>
    <sheetView workbookViewId="0">
      <selection activeCell="B1" sqref="B1:F1"/>
    </sheetView>
  </sheetViews>
  <sheetFormatPr defaultRowHeight="15" x14ac:dyDescent="0.25"/>
  <cols>
    <col min="1" max="1" width="47.7109375" style="102" customWidth="1"/>
    <col min="2" max="6" width="15.7109375" style="102" customWidth="1"/>
    <col min="7" max="16384" width="9.140625" style="102"/>
  </cols>
  <sheetData>
    <row r="1" spans="1:6" ht="33.75" customHeight="1" thickTop="1" x14ac:dyDescent="0.25">
      <c r="A1" s="76" t="s">
        <v>426</v>
      </c>
      <c r="B1" s="459" t="s">
        <v>270</v>
      </c>
      <c r="C1" s="459"/>
      <c r="D1" s="459"/>
      <c r="E1" s="459"/>
      <c r="F1" s="459"/>
    </row>
    <row r="2" spans="1:6" x14ac:dyDescent="0.25">
      <c r="B2" s="399"/>
      <c r="C2" s="591" t="s">
        <v>271</v>
      </c>
      <c r="D2" s="592"/>
      <c r="E2" s="593" t="s">
        <v>272</v>
      </c>
      <c r="F2" s="593"/>
    </row>
    <row r="3" spans="1:6" x14ac:dyDescent="0.25">
      <c r="A3" s="392" t="s">
        <v>273</v>
      </c>
      <c r="B3" s="398" t="s">
        <v>274</v>
      </c>
      <c r="C3" s="389" t="s">
        <v>13</v>
      </c>
      <c r="D3" s="389" t="s">
        <v>14</v>
      </c>
      <c r="E3" s="389" t="s">
        <v>13</v>
      </c>
      <c r="F3" s="389" t="s">
        <v>14</v>
      </c>
    </row>
    <row r="4" spans="1:6" x14ac:dyDescent="0.25">
      <c r="A4" s="393" t="s">
        <v>275</v>
      </c>
      <c r="B4" s="390">
        <v>4</v>
      </c>
      <c r="C4" s="390">
        <v>4</v>
      </c>
      <c r="D4" s="390">
        <v>5</v>
      </c>
      <c r="E4" s="391"/>
      <c r="F4" s="391"/>
    </row>
    <row r="5" spans="1:6" x14ac:dyDescent="0.25">
      <c r="A5" s="393" t="s">
        <v>276</v>
      </c>
      <c r="B5" s="390">
        <v>3</v>
      </c>
      <c r="C5" s="390">
        <v>3</v>
      </c>
      <c r="D5" s="390">
        <v>1</v>
      </c>
      <c r="E5" s="390"/>
      <c r="F5" s="390"/>
    </row>
    <row r="6" spans="1:6" x14ac:dyDescent="0.25">
      <c r="A6" s="393" t="s">
        <v>277</v>
      </c>
      <c r="B6" s="390">
        <v>3</v>
      </c>
      <c r="C6" s="390">
        <v>8</v>
      </c>
      <c r="D6" s="390">
        <v>3</v>
      </c>
      <c r="E6" s="390"/>
      <c r="F6" s="390"/>
    </row>
    <row r="7" spans="1:6" x14ac:dyDescent="0.25">
      <c r="A7" s="393" t="s">
        <v>278</v>
      </c>
      <c r="B7" s="390">
        <v>1</v>
      </c>
      <c r="C7" s="390">
        <v>3</v>
      </c>
      <c r="D7" s="390">
        <v>1</v>
      </c>
      <c r="E7" s="391"/>
      <c r="F7" s="391"/>
    </row>
    <row r="8" spans="1:6" x14ac:dyDescent="0.25">
      <c r="A8" s="393" t="s">
        <v>279</v>
      </c>
      <c r="B8" s="390">
        <v>6</v>
      </c>
      <c r="C8" s="390">
        <v>12</v>
      </c>
      <c r="D8" s="390">
        <v>7</v>
      </c>
      <c r="E8" s="390"/>
      <c r="F8" s="390"/>
    </row>
    <row r="9" spans="1:6" x14ac:dyDescent="0.25">
      <c r="A9" s="393" t="s">
        <v>280</v>
      </c>
      <c r="B9" s="390">
        <v>3</v>
      </c>
      <c r="C9" s="390">
        <v>7</v>
      </c>
      <c r="D9" s="390">
        <v>4</v>
      </c>
      <c r="E9" s="390"/>
      <c r="F9" s="390"/>
    </row>
    <row r="10" spans="1:6" x14ac:dyDescent="0.25">
      <c r="A10" s="394" t="s">
        <v>281</v>
      </c>
      <c r="B10" s="390">
        <v>1</v>
      </c>
      <c r="C10" s="395">
        <v>0</v>
      </c>
      <c r="D10" s="390">
        <v>1</v>
      </c>
      <c r="E10" s="390"/>
      <c r="F10" s="390"/>
    </row>
    <row r="11" spans="1:6" x14ac:dyDescent="0.25">
      <c r="A11" s="394" t="s">
        <v>282</v>
      </c>
      <c r="B11" s="390">
        <v>6</v>
      </c>
      <c r="C11" s="396"/>
      <c r="D11" s="397"/>
      <c r="E11" s="390">
        <v>20</v>
      </c>
      <c r="F11" s="390">
        <v>15</v>
      </c>
    </row>
    <row r="12" spans="1:6" x14ac:dyDescent="0.25">
      <c r="A12" s="394" t="s">
        <v>283</v>
      </c>
      <c r="B12" s="390">
        <v>4</v>
      </c>
      <c r="C12" s="396"/>
      <c r="D12" s="397"/>
      <c r="E12" s="390">
        <v>8</v>
      </c>
      <c r="F12" s="390">
        <v>11</v>
      </c>
    </row>
    <row r="13" spans="1:6" x14ac:dyDescent="0.25">
      <c r="A13" s="590" t="s">
        <v>284</v>
      </c>
      <c r="B13" s="596">
        <f>SUM(B4:B12)</f>
        <v>31</v>
      </c>
      <c r="C13" s="389">
        <v>37</v>
      </c>
      <c r="D13" s="389">
        <v>22</v>
      </c>
      <c r="E13" s="389">
        <v>28</v>
      </c>
      <c r="F13" s="389">
        <v>26</v>
      </c>
    </row>
    <row r="14" spans="1:6" x14ac:dyDescent="0.25">
      <c r="A14" s="590"/>
      <c r="B14" s="597"/>
      <c r="C14" s="594">
        <v>59</v>
      </c>
      <c r="D14" s="595"/>
      <c r="E14" s="594">
        <v>54</v>
      </c>
      <c r="F14" s="595"/>
    </row>
  </sheetData>
  <mergeCells count="7">
    <mergeCell ref="A13:A14"/>
    <mergeCell ref="B1:F1"/>
    <mergeCell ref="C2:D2"/>
    <mergeCell ref="E2:F2"/>
    <mergeCell ref="C14:D14"/>
    <mergeCell ref="E14:F14"/>
    <mergeCell ref="B13:B14"/>
  </mergeCells>
  <hyperlinks>
    <hyperlink ref="A1" location="Menü!A1" display="TABLO 28 :" xr:uid="{00000000-0004-0000-2400-000000000000}"/>
  </hyperlink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29"/>
  <sheetViews>
    <sheetView workbookViewId="0"/>
  </sheetViews>
  <sheetFormatPr defaultRowHeight="12.75" x14ac:dyDescent="0.2"/>
  <cols>
    <col min="1" max="1" width="14.140625" style="11" customWidth="1"/>
    <col min="2" max="2" width="40.7109375" style="11" customWidth="1"/>
    <col min="3" max="3" width="17.42578125" style="11" customWidth="1"/>
    <col min="4" max="4" width="21.140625" style="11" customWidth="1"/>
    <col min="5" max="16384" width="9.140625" style="11"/>
  </cols>
  <sheetData>
    <row r="1" spans="1:4" ht="30.75" thickTop="1" x14ac:dyDescent="0.2">
      <c r="A1" s="76" t="s">
        <v>428</v>
      </c>
      <c r="B1" s="459" t="s">
        <v>285</v>
      </c>
      <c r="C1" s="459"/>
      <c r="D1" s="459"/>
    </row>
    <row r="2" spans="1:4" ht="20.25" customHeight="1" x14ac:dyDescent="0.2">
      <c r="A2" s="385" t="s">
        <v>286</v>
      </c>
      <c r="B2" s="400" t="s">
        <v>273</v>
      </c>
      <c r="C2" s="400" t="s">
        <v>287</v>
      </c>
      <c r="D2" s="389" t="s">
        <v>5</v>
      </c>
    </row>
    <row r="3" spans="1:4" x14ac:dyDescent="0.2">
      <c r="A3" s="216">
        <v>1</v>
      </c>
      <c r="B3" s="401" t="s">
        <v>288</v>
      </c>
      <c r="C3" s="387">
        <v>1</v>
      </c>
      <c r="D3" s="598">
        <v>12</v>
      </c>
    </row>
    <row r="4" spans="1:4" x14ac:dyDescent="0.2">
      <c r="A4" s="216">
        <v>2</v>
      </c>
      <c r="B4" s="401" t="s">
        <v>288</v>
      </c>
      <c r="C4" s="387">
        <v>2</v>
      </c>
      <c r="D4" s="599"/>
    </row>
    <row r="5" spans="1:4" x14ac:dyDescent="0.2">
      <c r="A5" s="216">
        <v>3</v>
      </c>
      <c r="B5" s="402" t="s">
        <v>289</v>
      </c>
      <c r="C5" s="403">
        <v>1</v>
      </c>
      <c r="D5" s="390">
        <v>2</v>
      </c>
    </row>
    <row r="6" spans="1:4" x14ac:dyDescent="0.2">
      <c r="A6" s="216">
        <v>4</v>
      </c>
      <c r="B6" s="402" t="s">
        <v>290</v>
      </c>
      <c r="C6" s="403">
        <v>1</v>
      </c>
      <c r="D6" s="390">
        <v>2</v>
      </c>
    </row>
    <row r="7" spans="1:4" x14ac:dyDescent="0.2">
      <c r="A7" s="216">
        <v>5</v>
      </c>
      <c r="B7" s="401" t="s">
        <v>291</v>
      </c>
      <c r="C7" s="403">
        <v>2</v>
      </c>
      <c r="D7" s="390">
        <v>21</v>
      </c>
    </row>
    <row r="8" spans="1:4" x14ac:dyDescent="0.2">
      <c r="A8" s="216">
        <v>6</v>
      </c>
      <c r="B8" s="401" t="s">
        <v>292</v>
      </c>
      <c r="C8" s="387">
        <v>1</v>
      </c>
      <c r="D8" s="390">
        <v>21</v>
      </c>
    </row>
    <row r="9" spans="1:4" x14ac:dyDescent="0.2">
      <c r="A9" s="216">
        <v>7</v>
      </c>
      <c r="B9" s="394" t="s">
        <v>276</v>
      </c>
      <c r="C9" s="390">
        <v>1</v>
      </c>
      <c r="D9" s="390">
        <v>8</v>
      </c>
    </row>
    <row r="10" spans="1:4" x14ac:dyDescent="0.2">
      <c r="A10" s="216">
        <v>8</v>
      </c>
      <c r="B10" s="404" t="s">
        <v>293</v>
      </c>
      <c r="C10" s="405">
        <v>1</v>
      </c>
      <c r="D10" s="390">
        <v>0</v>
      </c>
    </row>
    <row r="11" spans="1:4" x14ac:dyDescent="0.2">
      <c r="A11" s="216">
        <v>9</v>
      </c>
      <c r="B11" s="394" t="s">
        <v>277</v>
      </c>
      <c r="C11" s="390">
        <v>1</v>
      </c>
      <c r="D11" s="598">
        <v>37</v>
      </c>
    </row>
    <row r="12" spans="1:4" x14ac:dyDescent="0.2">
      <c r="A12" s="216">
        <v>10</v>
      </c>
      <c r="B12" s="394" t="s">
        <v>277</v>
      </c>
      <c r="C12" s="390">
        <v>2</v>
      </c>
      <c r="D12" s="599"/>
    </row>
    <row r="13" spans="1:4" x14ac:dyDescent="0.2">
      <c r="A13" s="216">
        <v>11</v>
      </c>
      <c r="B13" s="394" t="s">
        <v>294</v>
      </c>
      <c r="C13" s="390">
        <v>1</v>
      </c>
      <c r="D13" s="390">
        <v>0</v>
      </c>
    </row>
    <row r="14" spans="1:4" x14ac:dyDescent="0.2">
      <c r="A14" s="216">
        <v>12</v>
      </c>
      <c r="B14" s="394" t="s">
        <v>295</v>
      </c>
      <c r="C14" s="390">
        <v>1</v>
      </c>
      <c r="D14" s="390">
        <v>0</v>
      </c>
    </row>
    <row r="15" spans="1:4" x14ac:dyDescent="0.2">
      <c r="A15" s="216">
        <v>13</v>
      </c>
      <c r="B15" s="406" t="s">
        <v>296</v>
      </c>
      <c r="C15" s="407">
        <v>1</v>
      </c>
      <c r="D15" s="390">
        <v>3</v>
      </c>
    </row>
    <row r="16" spans="1:4" x14ac:dyDescent="0.2">
      <c r="A16" s="216">
        <v>14</v>
      </c>
      <c r="B16" s="406" t="s">
        <v>293</v>
      </c>
      <c r="C16" s="407">
        <v>1</v>
      </c>
      <c r="D16" s="390"/>
    </row>
    <row r="17" spans="1:4" x14ac:dyDescent="0.2">
      <c r="A17" s="216">
        <v>15</v>
      </c>
      <c r="B17" s="394" t="s">
        <v>320</v>
      </c>
      <c r="C17" s="390">
        <v>1</v>
      </c>
      <c r="D17" s="390">
        <v>15</v>
      </c>
    </row>
    <row r="18" spans="1:4" x14ac:dyDescent="0.2">
      <c r="A18" s="216">
        <v>16</v>
      </c>
      <c r="B18" s="394" t="s">
        <v>280</v>
      </c>
      <c r="C18" s="390">
        <v>2</v>
      </c>
      <c r="D18" s="390">
        <v>15</v>
      </c>
    </row>
    <row r="19" spans="1:4" x14ac:dyDescent="0.2">
      <c r="A19" s="216">
        <v>17</v>
      </c>
      <c r="B19" s="394" t="s">
        <v>279</v>
      </c>
      <c r="C19" s="390">
        <v>1</v>
      </c>
      <c r="D19" s="390">
        <v>49</v>
      </c>
    </row>
    <row r="20" spans="1:4" x14ac:dyDescent="0.2">
      <c r="A20" s="216">
        <v>18</v>
      </c>
      <c r="B20" s="394" t="s">
        <v>297</v>
      </c>
      <c r="C20" s="390">
        <v>1</v>
      </c>
      <c r="D20" s="390">
        <v>20</v>
      </c>
    </row>
    <row r="21" spans="1:4" x14ac:dyDescent="0.2">
      <c r="A21" s="216">
        <v>19</v>
      </c>
      <c r="B21" s="406" t="s">
        <v>298</v>
      </c>
      <c r="C21" s="407">
        <v>1</v>
      </c>
      <c r="D21" s="390">
        <v>8</v>
      </c>
    </row>
    <row r="22" spans="1:4" x14ac:dyDescent="0.2">
      <c r="A22" s="216">
        <v>20</v>
      </c>
      <c r="B22" s="406" t="s">
        <v>299</v>
      </c>
      <c r="C22" s="407">
        <v>1</v>
      </c>
      <c r="D22" s="390">
        <v>13</v>
      </c>
    </row>
    <row r="23" spans="1:4" x14ac:dyDescent="0.2">
      <c r="A23" s="216">
        <v>21</v>
      </c>
      <c r="B23" s="406" t="s">
        <v>281</v>
      </c>
      <c r="C23" s="407">
        <v>1</v>
      </c>
      <c r="D23" s="598">
        <v>28</v>
      </c>
    </row>
    <row r="24" spans="1:4" x14ac:dyDescent="0.2">
      <c r="A24" s="216">
        <v>22</v>
      </c>
      <c r="B24" s="406" t="s">
        <v>281</v>
      </c>
      <c r="C24" s="407">
        <v>1</v>
      </c>
      <c r="D24" s="599"/>
    </row>
    <row r="25" spans="1:4" x14ac:dyDescent="0.2">
      <c r="A25" s="216">
        <v>23</v>
      </c>
      <c r="B25" s="394" t="s">
        <v>300</v>
      </c>
      <c r="C25" s="390">
        <v>1</v>
      </c>
      <c r="D25" s="390">
        <v>0</v>
      </c>
    </row>
    <row r="26" spans="1:4" x14ac:dyDescent="0.2">
      <c r="A26" s="216">
        <v>24</v>
      </c>
      <c r="B26" s="394" t="s">
        <v>301</v>
      </c>
      <c r="C26" s="390">
        <v>1</v>
      </c>
      <c r="D26" s="390">
        <v>1</v>
      </c>
    </row>
    <row r="27" spans="1:4" x14ac:dyDescent="0.2">
      <c r="A27" s="216">
        <v>25</v>
      </c>
      <c r="B27" s="394" t="s">
        <v>302</v>
      </c>
      <c r="C27" s="390">
        <v>1</v>
      </c>
      <c r="D27" s="390">
        <v>8</v>
      </c>
    </row>
    <row r="28" spans="1:4" x14ac:dyDescent="0.2">
      <c r="A28" s="216">
        <v>26</v>
      </c>
      <c r="B28" s="394" t="s">
        <v>303</v>
      </c>
      <c r="C28" s="390">
        <v>1</v>
      </c>
      <c r="D28" s="390">
        <v>7</v>
      </c>
    </row>
    <row r="29" spans="1:4" ht="22.5" customHeight="1" x14ac:dyDescent="0.2">
      <c r="A29" s="600" t="s">
        <v>247</v>
      </c>
      <c r="B29" s="600"/>
      <c r="C29" s="386">
        <f>SUM(C3:C28)</f>
        <v>30</v>
      </c>
      <c r="D29" s="386">
        <f>SUM(D3:D28)</f>
        <v>270</v>
      </c>
    </row>
  </sheetData>
  <mergeCells count="5">
    <mergeCell ref="B1:D1"/>
    <mergeCell ref="D3:D4"/>
    <mergeCell ref="D11:D12"/>
    <mergeCell ref="D23:D24"/>
    <mergeCell ref="A29:B29"/>
  </mergeCells>
  <hyperlinks>
    <hyperlink ref="A1" location="Menü!A1" display="TABLO 28 :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21"/>
  <sheetViews>
    <sheetView topLeftCell="C1" workbookViewId="0">
      <selection activeCell="I12" sqref="I12"/>
    </sheetView>
  </sheetViews>
  <sheetFormatPr defaultRowHeight="15" x14ac:dyDescent="0.25"/>
  <cols>
    <col min="1" max="1" width="16.5703125" style="384" customWidth="1"/>
    <col min="2" max="21" width="6.7109375" style="384" customWidth="1"/>
    <col min="22" max="16384" width="9.140625" style="384"/>
  </cols>
  <sheetData>
    <row r="1" spans="1:25" ht="30" customHeight="1" thickTop="1" x14ac:dyDescent="0.25">
      <c r="A1" s="408" t="s">
        <v>430</v>
      </c>
      <c r="B1" s="602" t="s">
        <v>432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5" ht="28.5" customHeight="1" x14ac:dyDescent="0.25">
      <c r="A2" s="603" t="s">
        <v>431</v>
      </c>
      <c r="B2" s="601" t="s">
        <v>437</v>
      </c>
      <c r="C2" s="601"/>
      <c r="D2" s="601"/>
      <c r="E2" s="601"/>
      <c r="F2" s="601" t="s">
        <v>438</v>
      </c>
      <c r="G2" s="601"/>
      <c r="H2" s="601"/>
      <c r="I2" s="601"/>
      <c r="J2" s="601" t="s">
        <v>439</v>
      </c>
      <c r="K2" s="601"/>
      <c r="L2" s="601"/>
      <c r="M2" s="601"/>
      <c r="N2" s="601" t="s">
        <v>440</v>
      </c>
      <c r="O2" s="601"/>
      <c r="P2" s="601"/>
      <c r="Q2" s="601"/>
      <c r="R2" s="601" t="s">
        <v>441</v>
      </c>
      <c r="S2" s="601"/>
      <c r="T2" s="601"/>
      <c r="U2" s="601"/>
      <c r="V2" s="601" t="s">
        <v>442</v>
      </c>
      <c r="W2" s="601"/>
      <c r="X2" s="601"/>
      <c r="Y2" s="601"/>
    </row>
    <row r="3" spans="1:25" ht="28.5" customHeight="1" thickBot="1" x14ac:dyDescent="0.3">
      <c r="A3" s="604"/>
      <c r="B3" s="75" t="s">
        <v>433</v>
      </c>
      <c r="C3" s="75" t="s">
        <v>434</v>
      </c>
      <c r="D3" s="75" t="s">
        <v>435</v>
      </c>
      <c r="E3" s="75" t="s">
        <v>436</v>
      </c>
      <c r="F3" s="75" t="s">
        <v>433</v>
      </c>
      <c r="G3" s="75" t="s">
        <v>434</v>
      </c>
      <c r="H3" s="75" t="s">
        <v>435</v>
      </c>
      <c r="I3" s="75" t="s">
        <v>436</v>
      </c>
      <c r="J3" s="75" t="s">
        <v>433</v>
      </c>
      <c r="K3" s="75" t="s">
        <v>434</v>
      </c>
      <c r="L3" s="75" t="s">
        <v>435</v>
      </c>
      <c r="M3" s="75" t="s">
        <v>436</v>
      </c>
      <c r="N3" s="75" t="s">
        <v>433</v>
      </c>
      <c r="O3" s="75" t="s">
        <v>434</v>
      </c>
      <c r="P3" s="75" t="s">
        <v>435</v>
      </c>
      <c r="Q3" s="75" t="s">
        <v>436</v>
      </c>
      <c r="R3" s="75" t="s">
        <v>433</v>
      </c>
      <c r="S3" s="75" t="s">
        <v>434</v>
      </c>
      <c r="T3" s="75" t="s">
        <v>435</v>
      </c>
      <c r="U3" s="75" t="s">
        <v>436</v>
      </c>
      <c r="V3" s="75" t="s">
        <v>433</v>
      </c>
      <c r="W3" s="75" t="s">
        <v>434</v>
      </c>
      <c r="X3" s="75" t="s">
        <v>435</v>
      </c>
      <c r="Y3" s="75" t="s">
        <v>436</v>
      </c>
    </row>
    <row r="4" spans="1:25" ht="49.5" customHeight="1" thickBot="1" x14ac:dyDescent="0.3">
      <c r="A4" s="7">
        <v>2018</v>
      </c>
      <c r="B4" s="415">
        <v>12.22</v>
      </c>
      <c r="C4" s="415">
        <v>6.86</v>
      </c>
      <c r="D4" s="415">
        <v>1.06</v>
      </c>
      <c r="E4" s="415">
        <v>9.94</v>
      </c>
      <c r="F4" s="415">
        <v>4.2300000000000004</v>
      </c>
      <c r="G4" s="415">
        <v>8.85</v>
      </c>
      <c r="H4" s="415">
        <v>6.89</v>
      </c>
      <c r="I4" s="415">
        <v>1.28</v>
      </c>
      <c r="J4" s="415">
        <v>8.7799999999999994</v>
      </c>
      <c r="K4" s="415">
        <v>8.6</v>
      </c>
      <c r="L4" s="415">
        <v>2.69</v>
      </c>
      <c r="M4" s="415">
        <v>5.92</v>
      </c>
      <c r="N4" s="415">
        <v>7.05</v>
      </c>
      <c r="O4" s="415">
        <v>2.41</v>
      </c>
      <c r="P4" s="415">
        <v>0.56000000000000005</v>
      </c>
      <c r="Q4" s="415">
        <v>6.25</v>
      </c>
      <c r="R4" s="415">
        <v>8.31</v>
      </c>
      <c r="S4" s="415">
        <v>1.43</v>
      </c>
      <c r="T4" s="415">
        <v>0.27</v>
      </c>
      <c r="U4" s="415">
        <v>7.84</v>
      </c>
      <c r="V4" s="415">
        <v>4.6399999999999997</v>
      </c>
      <c r="W4" s="415">
        <v>3.45</v>
      </c>
      <c r="X4" s="415">
        <v>1.92</v>
      </c>
      <c r="Y4" s="415">
        <v>3.49</v>
      </c>
    </row>
    <row r="5" spans="1:25" ht="45" customHeight="1" thickBot="1" x14ac:dyDescent="0.3">
      <c r="A5" s="7">
        <v>2019</v>
      </c>
      <c r="B5" s="416">
        <v>11.24</v>
      </c>
      <c r="C5" s="416">
        <v>7.1</v>
      </c>
      <c r="D5" s="416">
        <v>1.67</v>
      </c>
      <c r="E5" s="416">
        <v>8.8699999999999992</v>
      </c>
      <c r="F5" s="416">
        <v>4.6500000000000004</v>
      </c>
      <c r="G5" s="416">
        <v>6.96</v>
      </c>
      <c r="H5" s="416">
        <v>8.39</v>
      </c>
      <c r="I5" s="416">
        <v>2.33</v>
      </c>
      <c r="J5" s="416">
        <v>9.42</v>
      </c>
      <c r="K5" s="416">
        <v>8.2100000000000009</v>
      </c>
      <c r="L5" s="416">
        <v>2.36</v>
      </c>
      <c r="M5" s="416">
        <v>6.68</v>
      </c>
      <c r="N5" s="416">
        <v>6.39</v>
      </c>
      <c r="O5" s="416">
        <v>2.81</v>
      </c>
      <c r="P5" s="416">
        <v>0.8</v>
      </c>
      <c r="Q5" s="416">
        <v>5.46</v>
      </c>
      <c r="R5" s="416">
        <v>6.79</v>
      </c>
      <c r="S5" s="416">
        <v>2.68</v>
      </c>
      <c r="T5" s="416">
        <v>0.52</v>
      </c>
      <c r="U5" s="416">
        <v>5.9</v>
      </c>
      <c r="V5" s="416">
        <v>4.22</v>
      </c>
      <c r="W5" s="416">
        <v>3.2</v>
      </c>
      <c r="X5" s="416">
        <v>2.58</v>
      </c>
      <c r="Y5" s="416">
        <v>3.15</v>
      </c>
    </row>
    <row r="6" spans="1:2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</sheetData>
  <mergeCells count="8">
    <mergeCell ref="V2:Y2"/>
    <mergeCell ref="B1:Y1"/>
    <mergeCell ref="A2:A3"/>
    <mergeCell ref="B2:E2"/>
    <mergeCell ref="F2:I2"/>
    <mergeCell ref="J2:M2"/>
    <mergeCell ref="N2:Q2"/>
    <mergeCell ref="R2:U2"/>
  </mergeCells>
  <hyperlinks>
    <hyperlink ref="A1" location="Menü!A1" display="TABLO 28 :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K18"/>
  <sheetViews>
    <sheetView workbookViewId="0">
      <selection activeCell="B1" sqref="B1:K1"/>
    </sheetView>
  </sheetViews>
  <sheetFormatPr defaultRowHeight="15" x14ac:dyDescent="0.2"/>
  <cols>
    <col min="1" max="1" width="17.7109375" style="18" customWidth="1"/>
    <col min="2" max="11" width="9.7109375" style="18" customWidth="1"/>
    <col min="12" max="16384" width="9.140625" style="18"/>
  </cols>
  <sheetData>
    <row r="1" spans="1:11" ht="30" customHeight="1" thickTop="1" x14ac:dyDescent="0.2">
      <c r="A1" s="73" t="s">
        <v>201</v>
      </c>
      <c r="B1" s="430" t="s">
        <v>347</v>
      </c>
      <c r="C1" s="430"/>
      <c r="D1" s="430"/>
      <c r="E1" s="430"/>
      <c r="F1" s="430"/>
      <c r="G1" s="430"/>
      <c r="H1" s="430"/>
      <c r="I1" s="430"/>
      <c r="J1" s="430"/>
      <c r="K1" s="430"/>
    </row>
    <row r="2" spans="1:11" ht="15" customHeight="1" x14ac:dyDescent="0.2">
      <c r="A2" s="434" t="s">
        <v>0</v>
      </c>
      <c r="B2" s="434" t="s">
        <v>1</v>
      </c>
      <c r="C2" s="434"/>
      <c r="D2" s="434"/>
      <c r="E2" s="431" t="s">
        <v>109</v>
      </c>
      <c r="F2" s="434" t="s">
        <v>4</v>
      </c>
      <c r="G2" s="434"/>
      <c r="H2" s="434"/>
      <c r="I2" s="434" t="s">
        <v>5</v>
      </c>
      <c r="J2" s="434"/>
      <c r="K2" s="434"/>
    </row>
    <row r="3" spans="1:11" ht="15" customHeight="1" x14ac:dyDescent="0.2">
      <c r="A3" s="434"/>
      <c r="B3" s="434" t="s">
        <v>6</v>
      </c>
      <c r="C3" s="434" t="s">
        <v>7</v>
      </c>
      <c r="D3" s="434"/>
      <c r="E3" s="432"/>
      <c r="F3" s="434"/>
      <c r="G3" s="434"/>
      <c r="H3" s="434"/>
      <c r="I3" s="434"/>
      <c r="J3" s="434"/>
      <c r="K3" s="434"/>
    </row>
    <row r="4" spans="1:11" ht="15" customHeight="1" x14ac:dyDescent="0.2">
      <c r="A4" s="434"/>
      <c r="B4" s="434"/>
      <c r="C4" s="8" t="s">
        <v>8</v>
      </c>
      <c r="D4" s="8" t="s">
        <v>9</v>
      </c>
      <c r="E4" s="433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12</v>
      </c>
    </row>
    <row r="5" spans="1:11" ht="24.95" customHeight="1" x14ac:dyDescent="0.2">
      <c r="A5" s="16" t="s">
        <v>15</v>
      </c>
      <c r="B5" s="14">
        <v>54</v>
      </c>
      <c r="C5" s="14">
        <v>31</v>
      </c>
      <c r="D5" s="14">
        <v>3</v>
      </c>
      <c r="E5" s="14">
        <v>475</v>
      </c>
      <c r="F5" s="14">
        <v>408</v>
      </c>
      <c r="G5" s="14">
        <v>460</v>
      </c>
      <c r="H5" s="14">
        <v>868</v>
      </c>
      <c r="I5" s="14">
        <v>5965</v>
      </c>
      <c r="J5" s="14">
        <v>6364</v>
      </c>
      <c r="K5" s="14">
        <v>12329</v>
      </c>
    </row>
    <row r="6" spans="1:11" ht="24.95" customHeight="1" x14ac:dyDescent="0.2">
      <c r="A6" s="17" t="s">
        <v>17</v>
      </c>
      <c r="B6" s="9">
        <v>55</v>
      </c>
      <c r="C6" s="9">
        <v>31</v>
      </c>
      <c r="D6" s="9">
        <v>3</v>
      </c>
      <c r="E6" s="9">
        <v>480</v>
      </c>
      <c r="F6" s="9">
        <v>425</v>
      </c>
      <c r="G6" s="9">
        <v>435</v>
      </c>
      <c r="H6" s="9">
        <v>860</v>
      </c>
      <c r="I6" s="9">
        <v>6000</v>
      </c>
      <c r="J6" s="9">
        <v>6384</v>
      </c>
      <c r="K6" s="9">
        <v>12384</v>
      </c>
    </row>
    <row r="7" spans="1:11" ht="24.95" customHeight="1" x14ac:dyDescent="0.2">
      <c r="A7" s="16" t="s">
        <v>18</v>
      </c>
      <c r="B7" s="14">
        <v>56</v>
      </c>
      <c r="C7" s="14">
        <v>31</v>
      </c>
      <c r="D7" s="14">
        <v>3</v>
      </c>
      <c r="E7" s="14">
        <v>490</v>
      </c>
      <c r="F7" s="14">
        <v>410</v>
      </c>
      <c r="G7" s="14">
        <v>440</v>
      </c>
      <c r="H7" s="14">
        <v>850</v>
      </c>
      <c r="I7" s="14">
        <v>5856</v>
      </c>
      <c r="J7" s="14">
        <v>6055</v>
      </c>
      <c r="K7" s="14">
        <v>11911</v>
      </c>
    </row>
    <row r="8" spans="1:11" ht="24.95" customHeight="1" x14ac:dyDescent="0.2">
      <c r="A8" s="17" t="s">
        <v>19</v>
      </c>
      <c r="B8" s="9">
        <v>54</v>
      </c>
      <c r="C8" s="9">
        <v>30</v>
      </c>
      <c r="D8" s="9">
        <v>4</v>
      </c>
      <c r="E8" s="9">
        <v>492</v>
      </c>
      <c r="F8" s="9">
        <v>410</v>
      </c>
      <c r="G8" s="9">
        <v>430</v>
      </c>
      <c r="H8" s="9">
        <v>840</v>
      </c>
      <c r="I8" s="9">
        <v>9088</v>
      </c>
      <c r="J8" s="9">
        <v>9487</v>
      </c>
      <c r="K8" s="9">
        <v>18575</v>
      </c>
    </row>
    <row r="9" spans="1:11" ht="24.95" customHeight="1" x14ac:dyDescent="0.2">
      <c r="A9" s="16" t="s">
        <v>20</v>
      </c>
      <c r="B9" s="14">
        <v>54</v>
      </c>
      <c r="C9" s="14">
        <v>29</v>
      </c>
      <c r="D9" s="14">
        <v>5</v>
      </c>
      <c r="E9" s="14">
        <v>494</v>
      </c>
      <c r="F9" s="14">
        <v>361</v>
      </c>
      <c r="G9" s="14">
        <v>380</v>
      </c>
      <c r="H9" s="14">
        <v>741</v>
      </c>
      <c r="I9" s="14">
        <v>5940</v>
      </c>
      <c r="J9" s="14">
        <v>6140</v>
      </c>
      <c r="K9" s="14">
        <v>12080</v>
      </c>
    </row>
    <row r="10" spans="1:11" ht="24.95" customHeight="1" x14ac:dyDescent="0.2">
      <c r="A10" s="17" t="s">
        <v>47</v>
      </c>
      <c r="B10" s="20">
        <v>59</v>
      </c>
      <c r="C10" s="20">
        <v>59</v>
      </c>
      <c r="D10" s="20">
        <v>6</v>
      </c>
      <c r="E10" s="20">
        <v>495</v>
      </c>
      <c r="F10" s="20">
        <v>363</v>
      </c>
      <c r="G10" s="20">
        <v>384</v>
      </c>
      <c r="H10" s="20">
        <v>747</v>
      </c>
      <c r="I10" s="20">
        <v>6718</v>
      </c>
      <c r="J10" s="20">
        <v>8466</v>
      </c>
      <c r="K10" s="20">
        <f>SUM(I10:J10)</f>
        <v>15184</v>
      </c>
    </row>
    <row r="11" spans="1:11" ht="24.95" customHeight="1" x14ac:dyDescent="0.2">
      <c r="A11" s="16" t="s">
        <v>104</v>
      </c>
      <c r="B11" s="20">
        <v>59</v>
      </c>
      <c r="C11" s="20">
        <v>46</v>
      </c>
      <c r="D11" s="20">
        <v>6</v>
      </c>
      <c r="E11" s="20">
        <v>454</v>
      </c>
      <c r="F11" s="20">
        <v>382</v>
      </c>
      <c r="G11" s="20">
        <v>395</v>
      </c>
      <c r="H11" s="20">
        <v>777</v>
      </c>
      <c r="I11" s="20">
        <v>6901</v>
      </c>
      <c r="J11" s="20">
        <v>8431</v>
      </c>
      <c r="K11" s="20">
        <f>SUM(I11:J11)</f>
        <v>15332</v>
      </c>
    </row>
    <row r="12" spans="1:11" ht="24.95" customHeight="1" x14ac:dyDescent="0.2">
      <c r="A12" s="17" t="s">
        <v>105</v>
      </c>
      <c r="B12" s="20">
        <v>52</v>
      </c>
      <c r="C12" s="20">
        <v>40</v>
      </c>
      <c r="D12" s="20">
        <v>6</v>
      </c>
      <c r="E12" s="20">
        <v>443</v>
      </c>
      <c r="F12" s="20">
        <v>404</v>
      </c>
      <c r="G12" s="20">
        <v>413</v>
      </c>
      <c r="H12" s="20">
        <v>817</v>
      </c>
      <c r="I12" s="20">
        <v>6102</v>
      </c>
      <c r="J12" s="20">
        <v>5926</v>
      </c>
      <c r="K12" s="20">
        <f>SUM(I12:J12)</f>
        <v>12028</v>
      </c>
    </row>
    <row r="13" spans="1:11" ht="24.95" customHeight="1" x14ac:dyDescent="0.2">
      <c r="A13" s="16" t="s">
        <v>106</v>
      </c>
      <c r="B13" s="20">
        <v>34</v>
      </c>
      <c r="C13" s="20">
        <v>31</v>
      </c>
      <c r="D13" s="20">
        <v>3</v>
      </c>
      <c r="E13" s="20">
        <v>433</v>
      </c>
      <c r="F13" s="20">
        <v>536</v>
      </c>
      <c r="G13" s="20">
        <v>306</v>
      </c>
      <c r="H13" s="20">
        <v>842</v>
      </c>
      <c r="I13" s="20">
        <v>6168</v>
      </c>
      <c r="J13" s="20">
        <v>6086</v>
      </c>
      <c r="K13" s="20">
        <f>SUM(I13:J13)</f>
        <v>12254</v>
      </c>
    </row>
    <row r="14" spans="1:11" ht="24.95" customHeight="1" x14ac:dyDescent="0.2">
      <c r="A14" s="17" t="s">
        <v>107</v>
      </c>
      <c r="B14" s="9">
        <v>34</v>
      </c>
      <c r="C14" s="9">
        <v>32</v>
      </c>
      <c r="D14" s="9">
        <v>2</v>
      </c>
      <c r="E14" s="9">
        <v>394</v>
      </c>
      <c r="F14" s="9">
        <v>429</v>
      </c>
      <c r="G14" s="9">
        <v>537</v>
      </c>
      <c r="H14" s="9">
        <v>966</v>
      </c>
      <c r="I14" s="9">
        <v>5583</v>
      </c>
      <c r="J14" s="9">
        <v>5475</v>
      </c>
      <c r="K14" s="9">
        <v>11058</v>
      </c>
    </row>
    <row r="15" spans="1:11" ht="29.25" customHeight="1" x14ac:dyDescent="0.2">
      <c r="A15" s="201" t="s">
        <v>108</v>
      </c>
      <c r="B15" s="9">
        <v>34</v>
      </c>
      <c r="C15" s="9">
        <v>32</v>
      </c>
      <c r="D15" s="9">
        <v>2</v>
      </c>
      <c r="E15" s="9">
        <v>415</v>
      </c>
      <c r="F15" s="9"/>
      <c r="G15" s="9"/>
      <c r="H15" s="9"/>
      <c r="I15" s="9">
        <v>5144</v>
      </c>
      <c r="J15" s="9">
        <v>5095</v>
      </c>
      <c r="K15" s="9">
        <v>10239</v>
      </c>
    </row>
    <row r="16" spans="1:11" ht="29.25" customHeight="1" x14ac:dyDescent="0.2">
      <c r="A16" s="206" t="s">
        <v>135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ht="29.25" customHeight="1" x14ac:dyDescent="0.2"/>
    <row r="18" ht="29.25" customHeight="1" x14ac:dyDescent="0.2"/>
  </sheetData>
  <mergeCells count="8">
    <mergeCell ref="B1:K1"/>
    <mergeCell ref="E2:E4"/>
    <mergeCell ref="A2:A4"/>
    <mergeCell ref="B2:D2"/>
    <mergeCell ref="F2:H3"/>
    <mergeCell ref="I2:K3"/>
    <mergeCell ref="B3:B4"/>
    <mergeCell ref="C3:D3"/>
  </mergeCells>
  <hyperlinks>
    <hyperlink ref="A1" location="Menü!A1" display="Tablo 3:" xr:uid="{00000000-0004-0000-0300-000000000000}"/>
  </hyperlinks>
  <pageMargins left="0.7" right="0.7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6"/>
  <sheetViews>
    <sheetView workbookViewId="0">
      <selection activeCell="E16" sqref="E16"/>
    </sheetView>
  </sheetViews>
  <sheetFormatPr defaultRowHeight="12.75" x14ac:dyDescent="0.2"/>
  <cols>
    <col min="1" max="1" width="29.140625" style="11" customWidth="1"/>
    <col min="2" max="3" width="10.7109375" style="11" bestFit="1" customWidth="1"/>
    <col min="4" max="4" width="9.28515625" style="11" bestFit="1" customWidth="1"/>
    <col min="5" max="6" width="10.7109375" style="11" bestFit="1" customWidth="1"/>
    <col min="7" max="7" width="9.28515625" style="11" bestFit="1" customWidth="1"/>
    <col min="8" max="9" width="10.7109375" style="11" bestFit="1" customWidth="1"/>
    <col min="10" max="10" width="9.28515625" style="11" bestFit="1" customWidth="1"/>
    <col min="11" max="12" width="10.7109375" style="11" bestFit="1" customWidth="1"/>
    <col min="13" max="15" width="9.28515625" style="11" bestFit="1" customWidth="1"/>
    <col min="16" max="16384" width="9.140625" style="11"/>
  </cols>
  <sheetData>
    <row r="1" spans="1:25" s="412" customFormat="1" ht="30" customHeight="1" x14ac:dyDescent="0.25">
      <c r="A1" s="414" t="s">
        <v>468</v>
      </c>
      <c r="B1" s="605" t="s">
        <v>469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413"/>
      <c r="R1" s="413"/>
      <c r="S1" s="413"/>
      <c r="T1" s="413"/>
      <c r="U1" s="413"/>
      <c r="V1" s="413"/>
      <c r="W1" s="413"/>
      <c r="X1" s="413"/>
      <c r="Y1" s="413"/>
    </row>
    <row r="2" spans="1:25" ht="18.75" customHeight="1" x14ac:dyDescent="0.2">
      <c r="A2" s="607" t="s">
        <v>155</v>
      </c>
      <c r="B2" s="609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1"/>
    </row>
    <row r="3" spans="1:25" ht="18" customHeight="1" x14ac:dyDescent="0.2">
      <c r="A3" s="607"/>
      <c r="B3" s="612" t="s">
        <v>422</v>
      </c>
      <c r="C3" s="613"/>
      <c r="D3" s="614"/>
      <c r="E3" s="612" t="s">
        <v>443</v>
      </c>
      <c r="F3" s="613"/>
      <c r="G3" s="614"/>
      <c r="H3" s="612" t="s">
        <v>444</v>
      </c>
      <c r="I3" s="613"/>
      <c r="J3" s="614"/>
      <c r="K3" s="612" t="s">
        <v>445</v>
      </c>
      <c r="L3" s="613"/>
      <c r="M3" s="614"/>
      <c r="N3" s="612" t="s">
        <v>442</v>
      </c>
      <c r="O3" s="613"/>
      <c r="P3" s="614"/>
    </row>
    <row r="4" spans="1:25" ht="21.75" customHeight="1" x14ac:dyDescent="0.2">
      <c r="A4" s="608"/>
      <c r="B4" s="410">
        <v>2018</v>
      </c>
      <c r="C4" s="410">
        <v>2019</v>
      </c>
      <c r="D4" s="410" t="s">
        <v>446</v>
      </c>
      <c r="E4" s="410">
        <v>2018</v>
      </c>
      <c r="F4" s="410">
        <v>2019</v>
      </c>
      <c r="G4" s="410" t="s">
        <v>447</v>
      </c>
      <c r="H4" s="410">
        <v>2018</v>
      </c>
      <c r="I4" s="410">
        <v>2019</v>
      </c>
      <c r="J4" s="410" t="s">
        <v>447</v>
      </c>
      <c r="K4" s="410">
        <v>2018</v>
      </c>
      <c r="L4" s="410">
        <v>2019</v>
      </c>
      <c r="M4" s="410" t="s">
        <v>447</v>
      </c>
      <c r="N4" s="410">
        <v>2018</v>
      </c>
      <c r="O4" s="410">
        <v>2019</v>
      </c>
      <c r="P4" s="410" t="s">
        <v>447</v>
      </c>
    </row>
    <row r="5" spans="1:25" ht="24.95" customHeight="1" x14ac:dyDescent="0.2">
      <c r="A5" s="411" t="s">
        <v>448</v>
      </c>
      <c r="B5" s="418">
        <v>212.97499999999999</v>
      </c>
      <c r="C5" s="418">
        <v>206.91399999999999</v>
      </c>
      <c r="D5" s="418">
        <v>-6.0609999999999999</v>
      </c>
      <c r="E5" s="417">
        <v>194.316</v>
      </c>
      <c r="F5" s="417">
        <v>202.25299999999999</v>
      </c>
      <c r="G5" s="417">
        <v>7.9370000000000003</v>
      </c>
      <c r="H5" s="417">
        <v>205.36</v>
      </c>
      <c r="I5" s="417">
        <v>215.268</v>
      </c>
      <c r="J5" s="417">
        <v>9.9079999999999995</v>
      </c>
      <c r="K5" s="417">
        <v>194.983</v>
      </c>
      <c r="L5" s="417">
        <v>205.85</v>
      </c>
      <c r="M5" s="417">
        <v>10.867000000000001</v>
      </c>
      <c r="N5" s="418">
        <v>288.63900000000001</v>
      </c>
      <c r="O5" s="418">
        <v>259.15300000000002</v>
      </c>
      <c r="P5" s="418">
        <v>-29.486000000000001</v>
      </c>
    </row>
    <row r="6" spans="1:25" ht="24.95" customHeight="1" x14ac:dyDescent="0.2">
      <c r="A6" s="19" t="s">
        <v>449</v>
      </c>
      <c r="B6" s="417">
        <v>263.471</v>
      </c>
      <c r="C6" s="417">
        <v>274.84699999999998</v>
      </c>
      <c r="D6" s="417">
        <v>11</v>
      </c>
      <c r="E6" s="417">
        <v>269.77800000000002</v>
      </c>
      <c r="F6" s="417">
        <v>301.28199999999998</v>
      </c>
      <c r="G6" s="417">
        <v>32</v>
      </c>
      <c r="H6" s="417">
        <v>264.20299999999997</v>
      </c>
      <c r="I6" s="417">
        <v>282.74900000000002</v>
      </c>
      <c r="J6" s="417">
        <v>19</v>
      </c>
      <c r="K6" s="417">
        <v>258.702</v>
      </c>
      <c r="L6" s="417">
        <v>288.25099999999998</v>
      </c>
      <c r="M6" s="417">
        <v>30</v>
      </c>
      <c r="N6" s="417">
        <v>323.30500000000001</v>
      </c>
      <c r="O6" s="417">
        <v>327.12299999999999</v>
      </c>
      <c r="P6" s="417">
        <v>4</v>
      </c>
    </row>
  </sheetData>
  <mergeCells count="8">
    <mergeCell ref="B1:P1"/>
    <mergeCell ref="A2:A4"/>
    <mergeCell ref="B2:P2"/>
    <mergeCell ref="B3:D3"/>
    <mergeCell ref="E3:G3"/>
    <mergeCell ref="H3:J3"/>
    <mergeCell ref="K3:M3"/>
    <mergeCell ref="N3:P3"/>
  </mergeCells>
  <hyperlinks>
    <hyperlink ref="A1" location="Menü!A1" display="TABLO 28 :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21"/>
  <sheetViews>
    <sheetView workbookViewId="0">
      <selection activeCell="N5" sqref="N5:Q5"/>
    </sheetView>
  </sheetViews>
  <sheetFormatPr defaultRowHeight="15" x14ac:dyDescent="0.25"/>
  <cols>
    <col min="1" max="1" width="16.5703125" style="384" customWidth="1"/>
    <col min="2" max="7" width="8.140625" style="384" customWidth="1"/>
    <col min="8" max="8" width="10.5703125" style="384" customWidth="1"/>
    <col min="9" max="9" width="11.5703125" style="384" customWidth="1"/>
    <col min="10" max="17" width="8.140625" style="384" customWidth="1"/>
    <col min="18" max="16384" width="9.140625" style="384"/>
  </cols>
  <sheetData>
    <row r="1" spans="1:17" ht="30" customHeight="1" thickTop="1" x14ac:dyDescent="0.25">
      <c r="A1" s="408" t="s">
        <v>450</v>
      </c>
      <c r="B1" s="602" t="s">
        <v>453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7" ht="28.5" customHeight="1" x14ac:dyDescent="0.25">
      <c r="A2" s="603" t="s">
        <v>431</v>
      </c>
      <c r="B2" s="601" t="s">
        <v>437</v>
      </c>
      <c r="C2" s="601"/>
      <c r="D2" s="601"/>
      <c r="E2" s="601"/>
      <c r="F2" s="601" t="s">
        <v>451</v>
      </c>
      <c r="G2" s="601"/>
      <c r="H2" s="601"/>
      <c r="I2" s="601"/>
      <c r="J2" s="601" t="s">
        <v>452</v>
      </c>
      <c r="K2" s="601"/>
      <c r="L2" s="601"/>
      <c r="M2" s="601"/>
      <c r="N2" s="601" t="s">
        <v>439</v>
      </c>
      <c r="O2" s="601"/>
      <c r="P2" s="601"/>
      <c r="Q2" s="601"/>
    </row>
    <row r="3" spans="1:17" ht="28.5" customHeight="1" x14ac:dyDescent="0.25">
      <c r="A3" s="604"/>
      <c r="B3" s="75" t="s">
        <v>433</v>
      </c>
      <c r="C3" s="75" t="s">
        <v>434</v>
      </c>
      <c r="D3" s="75" t="s">
        <v>435</v>
      </c>
      <c r="E3" s="75" t="s">
        <v>454</v>
      </c>
      <c r="F3" s="75" t="s">
        <v>433</v>
      </c>
      <c r="G3" s="75" t="s">
        <v>434</v>
      </c>
      <c r="H3" s="75" t="s">
        <v>435</v>
      </c>
      <c r="I3" s="75" t="s">
        <v>454</v>
      </c>
      <c r="J3" s="75" t="s">
        <v>433</v>
      </c>
      <c r="K3" s="75" t="s">
        <v>434</v>
      </c>
      <c r="L3" s="75" t="s">
        <v>435</v>
      </c>
      <c r="M3" s="75" t="s">
        <v>454</v>
      </c>
      <c r="N3" s="75" t="s">
        <v>433</v>
      </c>
      <c r="O3" s="75" t="s">
        <v>434</v>
      </c>
      <c r="P3" s="75" t="s">
        <v>435</v>
      </c>
      <c r="Q3" s="75" t="s">
        <v>454</v>
      </c>
    </row>
    <row r="4" spans="1:17" ht="21" x14ac:dyDescent="0.35">
      <c r="A4" s="7">
        <v>2018</v>
      </c>
      <c r="B4" s="419">
        <v>20.18</v>
      </c>
      <c r="C4" s="419">
        <v>13.41</v>
      </c>
      <c r="D4" s="419">
        <v>6.4</v>
      </c>
      <c r="E4" s="419">
        <v>16.829999999999998</v>
      </c>
      <c r="F4" s="419">
        <v>6.97</v>
      </c>
      <c r="G4" s="419">
        <v>4.79</v>
      </c>
      <c r="H4" s="419">
        <v>8.24</v>
      </c>
      <c r="I4" s="419">
        <v>5.77</v>
      </c>
      <c r="J4" s="419">
        <v>7.76</v>
      </c>
      <c r="K4" s="419">
        <v>6.29</v>
      </c>
      <c r="L4" s="419">
        <v>25.93</v>
      </c>
      <c r="M4" s="419">
        <v>6.18</v>
      </c>
      <c r="N4" s="421">
        <v>7.34</v>
      </c>
      <c r="O4" s="421">
        <v>10.17</v>
      </c>
      <c r="P4" s="421">
        <v>22.45</v>
      </c>
      <c r="Q4" s="421">
        <v>4.8</v>
      </c>
    </row>
    <row r="5" spans="1:17" ht="21" x14ac:dyDescent="0.35">
      <c r="A5" s="7">
        <v>2019</v>
      </c>
      <c r="B5" s="420">
        <v>19.29</v>
      </c>
      <c r="C5" s="420">
        <v>14.09</v>
      </c>
      <c r="D5" s="420">
        <v>6.62</v>
      </c>
      <c r="E5" s="420">
        <v>16.399999999999999</v>
      </c>
      <c r="F5" s="420">
        <v>7.8890000000000002</v>
      </c>
      <c r="G5" s="420">
        <v>6.0410000000000004</v>
      </c>
      <c r="H5" s="420">
        <v>6.07</v>
      </c>
      <c r="I5" s="420">
        <v>6.6440000000000001</v>
      </c>
      <c r="J5" s="420">
        <v>7.5</v>
      </c>
      <c r="K5" s="420">
        <v>4.7699999999999996</v>
      </c>
      <c r="L5" s="420">
        <v>26.73</v>
      </c>
      <c r="M5" s="420">
        <v>6.75</v>
      </c>
      <c r="N5" s="422">
        <v>5.78</v>
      </c>
      <c r="O5" s="422">
        <v>6.79</v>
      </c>
      <c r="P5" s="422">
        <v>27.44</v>
      </c>
      <c r="Q5" s="422">
        <v>4.71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</sheetData>
  <mergeCells count="6">
    <mergeCell ref="B1:Q1"/>
    <mergeCell ref="A2:A3"/>
    <mergeCell ref="B2:E2"/>
    <mergeCell ref="F2:I2"/>
    <mergeCell ref="J2:M2"/>
    <mergeCell ref="N2:Q2"/>
  </mergeCells>
  <hyperlinks>
    <hyperlink ref="A1" location="Menü!A1" display="TABLO 28 :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S21"/>
  <sheetViews>
    <sheetView workbookViewId="0"/>
  </sheetViews>
  <sheetFormatPr defaultRowHeight="15" x14ac:dyDescent="0.25"/>
  <cols>
    <col min="1" max="1" width="9.140625" style="384" customWidth="1"/>
    <col min="2" max="29" width="6.7109375" style="384" customWidth="1"/>
    <col min="30" max="45" width="6.7109375" style="388" customWidth="1"/>
    <col min="46" max="16384" width="9.140625" style="384"/>
  </cols>
  <sheetData>
    <row r="1" spans="1:45" ht="51.75" customHeight="1" thickTop="1" x14ac:dyDescent="0.25">
      <c r="A1" s="408" t="s">
        <v>463</v>
      </c>
      <c r="B1" s="602" t="s">
        <v>455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</row>
    <row r="2" spans="1:45" ht="28.5" customHeight="1" x14ac:dyDescent="0.25">
      <c r="A2" s="603" t="s">
        <v>431</v>
      </c>
      <c r="B2" s="601" t="s">
        <v>456</v>
      </c>
      <c r="C2" s="601"/>
      <c r="D2" s="601"/>
      <c r="E2" s="601"/>
      <c r="F2" s="601" t="s">
        <v>457</v>
      </c>
      <c r="G2" s="601"/>
      <c r="H2" s="601"/>
      <c r="I2" s="601"/>
      <c r="J2" s="601" t="s">
        <v>458</v>
      </c>
      <c r="K2" s="601"/>
      <c r="L2" s="601"/>
      <c r="M2" s="601"/>
      <c r="N2" s="601" t="s">
        <v>459</v>
      </c>
      <c r="O2" s="601"/>
      <c r="P2" s="601"/>
      <c r="Q2" s="601"/>
      <c r="R2" s="601" t="s">
        <v>460</v>
      </c>
      <c r="S2" s="601"/>
      <c r="T2" s="601"/>
      <c r="U2" s="601"/>
      <c r="V2" s="601" t="s">
        <v>461</v>
      </c>
      <c r="W2" s="601"/>
      <c r="X2" s="601"/>
      <c r="Y2" s="601"/>
      <c r="Z2" s="601" t="s">
        <v>462</v>
      </c>
      <c r="AA2" s="601"/>
      <c r="AB2" s="601"/>
      <c r="AC2" s="601"/>
      <c r="AD2" s="601" t="s">
        <v>438</v>
      </c>
      <c r="AE2" s="601"/>
      <c r="AF2" s="601"/>
      <c r="AG2" s="601"/>
      <c r="AH2" s="601" t="s">
        <v>464</v>
      </c>
      <c r="AI2" s="601"/>
      <c r="AJ2" s="601"/>
      <c r="AK2" s="601"/>
      <c r="AL2" s="601" t="s">
        <v>465</v>
      </c>
      <c r="AM2" s="601"/>
      <c r="AN2" s="601"/>
      <c r="AO2" s="601"/>
      <c r="AP2" s="601" t="s">
        <v>466</v>
      </c>
      <c r="AQ2" s="601"/>
      <c r="AR2" s="601"/>
      <c r="AS2" s="601"/>
    </row>
    <row r="3" spans="1:45" ht="28.5" customHeight="1" x14ac:dyDescent="0.25">
      <c r="A3" s="604"/>
      <c r="B3" s="75" t="s">
        <v>433</v>
      </c>
      <c r="C3" s="75" t="s">
        <v>434</v>
      </c>
      <c r="D3" s="75" t="s">
        <v>435</v>
      </c>
      <c r="E3" s="75" t="s">
        <v>454</v>
      </c>
      <c r="F3" s="75" t="s">
        <v>433</v>
      </c>
      <c r="G3" s="75" t="s">
        <v>434</v>
      </c>
      <c r="H3" s="75" t="s">
        <v>435</v>
      </c>
      <c r="I3" s="75" t="s">
        <v>454</v>
      </c>
      <c r="J3" s="75" t="s">
        <v>433</v>
      </c>
      <c r="K3" s="75" t="s">
        <v>434</v>
      </c>
      <c r="L3" s="75" t="s">
        <v>435</v>
      </c>
      <c r="M3" s="75" t="s">
        <v>454</v>
      </c>
      <c r="N3" s="75" t="s">
        <v>433</v>
      </c>
      <c r="O3" s="75" t="s">
        <v>434</v>
      </c>
      <c r="P3" s="75" t="s">
        <v>435</v>
      </c>
      <c r="Q3" s="75" t="s">
        <v>454</v>
      </c>
      <c r="R3" s="75" t="s">
        <v>433</v>
      </c>
      <c r="S3" s="75" t="s">
        <v>434</v>
      </c>
      <c r="T3" s="75" t="s">
        <v>435</v>
      </c>
      <c r="U3" s="75" t="s">
        <v>454</v>
      </c>
      <c r="V3" s="75" t="s">
        <v>433</v>
      </c>
      <c r="W3" s="75" t="s">
        <v>434</v>
      </c>
      <c r="X3" s="75" t="s">
        <v>435</v>
      </c>
      <c r="Y3" s="75" t="s">
        <v>454</v>
      </c>
      <c r="Z3" s="75" t="s">
        <v>433</v>
      </c>
      <c r="AA3" s="75" t="s">
        <v>434</v>
      </c>
      <c r="AB3" s="75" t="s">
        <v>435</v>
      </c>
      <c r="AC3" s="75" t="s">
        <v>454</v>
      </c>
      <c r="AD3" s="409" t="s">
        <v>433</v>
      </c>
      <c r="AE3" s="409" t="s">
        <v>434</v>
      </c>
      <c r="AF3" s="409" t="s">
        <v>435</v>
      </c>
      <c r="AG3" s="409" t="s">
        <v>454</v>
      </c>
      <c r="AH3" s="409" t="s">
        <v>433</v>
      </c>
      <c r="AI3" s="409" t="s">
        <v>434</v>
      </c>
      <c r="AJ3" s="409" t="s">
        <v>435</v>
      </c>
      <c r="AK3" s="409" t="s">
        <v>454</v>
      </c>
      <c r="AL3" s="409" t="s">
        <v>433</v>
      </c>
      <c r="AM3" s="409" t="s">
        <v>434</v>
      </c>
      <c r="AN3" s="409" t="s">
        <v>435</v>
      </c>
      <c r="AO3" s="409" t="s">
        <v>454</v>
      </c>
      <c r="AP3" s="409" t="s">
        <v>433</v>
      </c>
      <c r="AQ3" s="409" t="s">
        <v>434</v>
      </c>
      <c r="AR3" s="409" t="s">
        <v>435</v>
      </c>
      <c r="AS3" s="409" t="s">
        <v>454</v>
      </c>
    </row>
    <row r="4" spans="1:45" ht="21" x14ac:dyDescent="0.35">
      <c r="A4" s="7">
        <v>2018</v>
      </c>
      <c r="B4" s="419">
        <v>7.36</v>
      </c>
      <c r="C4" s="419">
        <v>7.84</v>
      </c>
      <c r="D4" s="419">
        <v>8.8000000000000007</v>
      </c>
      <c r="E4" s="419">
        <v>5.4</v>
      </c>
      <c r="F4" s="423">
        <v>2.7</v>
      </c>
      <c r="G4" s="423">
        <v>3.93</v>
      </c>
      <c r="H4" s="423">
        <v>3.36</v>
      </c>
      <c r="I4" s="423">
        <v>1.72</v>
      </c>
      <c r="J4" s="421">
        <v>3.06</v>
      </c>
      <c r="K4" s="421">
        <v>2.0299999999999998</v>
      </c>
      <c r="L4" s="421">
        <v>0.9</v>
      </c>
      <c r="M4" s="421">
        <v>2.5499999999999998</v>
      </c>
      <c r="N4" s="421">
        <v>2.67</v>
      </c>
      <c r="O4" s="421">
        <v>3.7</v>
      </c>
      <c r="P4" s="421">
        <v>4.63</v>
      </c>
      <c r="Q4" s="421">
        <v>1.75</v>
      </c>
      <c r="R4" s="421">
        <v>4.24</v>
      </c>
      <c r="S4" s="421">
        <v>3.58</v>
      </c>
      <c r="T4" s="421">
        <v>3.17</v>
      </c>
      <c r="U4" s="421">
        <v>3.35</v>
      </c>
      <c r="V4" s="421">
        <v>3.46</v>
      </c>
      <c r="W4" s="421">
        <v>3.87</v>
      </c>
      <c r="X4" s="421">
        <v>4.67</v>
      </c>
      <c r="Y4" s="421">
        <v>2.5</v>
      </c>
      <c r="Z4" s="421">
        <v>3.2</v>
      </c>
      <c r="AA4" s="421">
        <v>1.51</v>
      </c>
      <c r="AB4" s="421">
        <v>1.29</v>
      </c>
      <c r="AC4" s="421">
        <v>2.83</v>
      </c>
      <c r="AD4" s="421">
        <v>6.4</v>
      </c>
      <c r="AE4" s="421">
        <v>6.98</v>
      </c>
      <c r="AF4" s="421">
        <v>26.6</v>
      </c>
      <c r="AG4" s="421">
        <v>4.6500000000000004</v>
      </c>
      <c r="AH4" s="421">
        <v>1.86</v>
      </c>
      <c r="AI4" s="421">
        <v>5.16</v>
      </c>
      <c r="AJ4" s="421">
        <v>6.97</v>
      </c>
      <c r="AK4" s="421">
        <v>0.56999999999999995</v>
      </c>
      <c r="AL4" s="421">
        <v>2.84</v>
      </c>
      <c r="AM4" s="421">
        <v>2.99</v>
      </c>
      <c r="AN4" s="421">
        <v>7.15</v>
      </c>
      <c r="AO4" s="421">
        <v>2.09</v>
      </c>
      <c r="AP4" s="421">
        <v>3.56</v>
      </c>
      <c r="AQ4" s="421">
        <v>3.27</v>
      </c>
      <c r="AR4" s="421">
        <v>6.17</v>
      </c>
      <c r="AS4" s="421">
        <v>2.75</v>
      </c>
    </row>
    <row r="5" spans="1:45" ht="21" x14ac:dyDescent="0.35">
      <c r="A5" s="7">
        <v>2019</v>
      </c>
      <c r="B5" s="419">
        <v>5.68</v>
      </c>
      <c r="C5" s="419">
        <v>5.28</v>
      </c>
      <c r="D5" s="419">
        <v>13.04</v>
      </c>
      <c r="E5" s="419">
        <v>4.75</v>
      </c>
      <c r="F5" s="423">
        <v>2.1</v>
      </c>
      <c r="G5" s="423">
        <v>2.04</v>
      </c>
      <c r="H5" s="423">
        <v>4.8600000000000003</v>
      </c>
      <c r="I5" s="423">
        <v>1.86</v>
      </c>
      <c r="J5" s="421">
        <v>2.11</v>
      </c>
      <c r="K5" s="421">
        <v>1.18</v>
      </c>
      <c r="L5" s="421">
        <v>2.71</v>
      </c>
      <c r="M5" s="421">
        <v>1.83</v>
      </c>
      <c r="N5" s="422">
        <v>2.04</v>
      </c>
      <c r="O5" s="422">
        <v>2.06</v>
      </c>
      <c r="P5" s="422">
        <v>6.9</v>
      </c>
      <c r="Q5" s="422">
        <v>1.62</v>
      </c>
      <c r="R5" s="421">
        <v>2.37</v>
      </c>
      <c r="S5" s="421">
        <v>2.0299999999999998</v>
      </c>
      <c r="T5" s="421">
        <v>6.6</v>
      </c>
      <c r="U5" s="421">
        <v>2.0299999999999998</v>
      </c>
      <c r="V5" s="421">
        <v>2.3199999999999998</v>
      </c>
      <c r="W5" s="421">
        <v>1.86</v>
      </c>
      <c r="X5" s="421">
        <v>7.83</v>
      </c>
      <c r="Y5" s="421">
        <v>1.95</v>
      </c>
      <c r="Z5" s="421">
        <v>1.1299999999999999</v>
      </c>
      <c r="AA5" s="421">
        <v>1.1100000000000001</v>
      </c>
      <c r="AB5" s="421">
        <v>3.76</v>
      </c>
      <c r="AC5" s="421">
        <v>0.91</v>
      </c>
      <c r="AD5" s="422">
        <v>7.7</v>
      </c>
      <c r="AE5" s="422">
        <v>5.83</v>
      </c>
      <c r="AF5" s="422">
        <v>26.47</v>
      </c>
      <c r="AG5" s="422">
        <v>6.67</v>
      </c>
      <c r="AH5" s="422">
        <v>1.98</v>
      </c>
      <c r="AI5" s="422">
        <v>2.71</v>
      </c>
      <c r="AJ5" s="422">
        <v>9.31</v>
      </c>
      <c r="AK5" s="422">
        <v>1.61</v>
      </c>
      <c r="AL5" s="422">
        <v>1.7</v>
      </c>
      <c r="AM5" s="422">
        <v>1.56</v>
      </c>
      <c r="AN5" s="422">
        <v>9.75</v>
      </c>
      <c r="AO5" s="422">
        <v>1.44</v>
      </c>
      <c r="AP5" s="422">
        <v>2.13</v>
      </c>
      <c r="AQ5" s="422">
        <v>2.5</v>
      </c>
      <c r="AR5" s="422">
        <v>8.3800000000000008</v>
      </c>
      <c r="AS5" s="422">
        <v>1.69</v>
      </c>
    </row>
    <row r="6" spans="1:4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</sheetData>
  <mergeCells count="13">
    <mergeCell ref="AD2:AG2"/>
    <mergeCell ref="AH2:AK2"/>
    <mergeCell ref="AL2:AO2"/>
    <mergeCell ref="AP2:AS2"/>
    <mergeCell ref="B1:AS1"/>
    <mergeCell ref="R2:U2"/>
    <mergeCell ref="V2:Y2"/>
    <mergeCell ref="Z2:AC2"/>
    <mergeCell ref="A2:A3"/>
    <mergeCell ref="B2:E2"/>
    <mergeCell ref="F2:I2"/>
    <mergeCell ref="J2:M2"/>
    <mergeCell ref="N2:Q2"/>
  </mergeCells>
  <hyperlinks>
    <hyperlink ref="A1" location="Menü!A1" display="TABLO 28 :" xr:uid="{00000000-0004-0000-29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E14"/>
  <sheetViews>
    <sheetView workbookViewId="0">
      <selection activeCell="H12" sqref="H12"/>
    </sheetView>
  </sheetViews>
  <sheetFormatPr defaultRowHeight="12.75" x14ac:dyDescent="0.2"/>
  <cols>
    <col min="1" max="1" width="17.7109375" style="11" customWidth="1"/>
    <col min="2" max="5" width="14.7109375" style="11" customWidth="1"/>
    <col min="6" max="16384" width="9.140625" style="11"/>
  </cols>
  <sheetData>
    <row r="1" spans="1:5" ht="30" customHeight="1" thickTop="1" x14ac:dyDescent="0.2">
      <c r="A1" s="73" t="s">
        <v>200</v>
      </c>
      <c r="B1" s="435" t="s">
        <v>154</v>
      </c>
      <c r="C1" s="436"/>
      <c r="D1" s="436"/>
      <c r="E1" s="437"/>
    </row>
    <row r="2" spans="1:5" ht="24.95" customHeight="1" x14ac:dyDescent="0.2">
      <c r="A2" s="10" t="s">
        <v>21</v>
      </c>
      <c r="B2" s="8" t="s">
        <v>22</v>
      </c>
      <c r="C2" s="8" t="s">
        <v>13</v>
      </c>
      <c r="D2" s="8" t="s">
        <v>14</v>
      </c>
      <c r="E2" s="8" t="s">
        <v>12</v>
      </c>
    </row>
    <row r="3" spans="1:5" ht="24.95" customHeight="1" x14ac:dyDescent="0.2">
      <c r="A3" s="16" t="s">
        <v>15</v>
      </c>
      <c r="B3" s="14">
        <v>28</v>
      </c>
      <c r="C3" s="14">
        <v>385</v>
      </c>
      <c r="D3" s="14">
        <v>425</v>
      </c>
      <c r="E3" s="14">
        <v>810</v>
      </c>
    </row>
    <row r="4" spans="1:5" ht="24.95" customHeight="1" x14ac:dyDescent="0.2">
      <c r="A4" s="17" t="s">
        <v>17</v>
      </c>
      <c r="B4" s="9">
        <v>25</v>
      </c>
      <c r="C4" s="9">
        <v>260</v>
      </c>
      <c r="D4" s="9">
        <v>300</v>
      </c>
      <c r="E4" s="9">
        <v>560</v>
      </c>
    </row>
    <row r="5" spans="1:5" ht="24.95" customHeight="1" x14ac:dyDescent="0.2">
      <c r="A5" s="16" t="s">
        <v>18</v>
      </c>
      <c r="B5" s="14">
        <v>21</v>
      </c>
      <c r="C5" s="14">
        <v>260</v>
      </c>
      <c r="D5" s="14">
        <v>255</v>
      </c>
      <c r="E5" s="14">
        <v>515</v>
      </c>
    </row>
    <row r="6" spans="1:5" ht="24.95" customHeight="1" x14ac:dyDescent="0.2">
      <c r="A6" s="17" t="s">
        <v>19</v>
      </c>
      <c r="B6" s="9">
        <v>25</v>
      </c>
      <c r="C6" s="9">
        <v>330</v>
      </c>
      <c r="D6" s="9">
        <v>323</v>
      </c>
      <c r="E6" s="9">
        <v>653</v>
      </c>
    </row>
    <row r="7" spans="1:5" ht="24.95" customHeight="1" x14ac:dyDescent="0.2">
      <c r="A7" s="16" t="s">
        <v>20</v>
      </c>
      <c r="B7" s="14">
        <v>18</v>
      </c>
      <c r="C7" s="14">
        <v>240</v>
      </c>
      <c r="D7" s="14">
        <v>232</v>
      </c>
      <c r="E7" s="14">
        <v>472</v>
      </c>
    </row>
    <row r="8" spans="1:5" ht="24.95" customHeight="1" x14ac:dyDescent="0.2">
      <c r="A8" s="17" t="s">
        <v>47</v>
      </c>
      <c r="B8" s="20">
        <v>15</v>
      </c>
      <c r="C8" s="20">
        <v>91</v>
      </c>
      <c r="D8" s="20">
        <v>99</v>
      </c>
      <c r="E8" s="20">
        <f>SUM(C8:D8)</f>
        <v>190</v>
      </c>
    </row>
    <row r="9" spans="1:5" ht="24.95" customHeight="1" x14ac:dyDescent="0.2">
      <c r="A9" s="16" t="s">
        <v>104</v>
      </c>
      <c r="B9" s="20">
        <v>10</v>
      </c>
      <c r="C9" s="20">
        <v>79</v>
      </c>
      <c r="D9" s="20">
        <v>84</v>
      </c>
      <c r="E9" s="20">
        <f>SUM(C9:D9)</f>
        <v>163</v>
      </c>
    </row>
    <row r="10" spans="1:5" ht="24.95" customHeight="1" x14ac:dyDescent="0.2">
      <c r="A10" s="17" t="s">
        <v>105</v>
      </c>
      <c r="B10" s="20">
        <v>3</v>
      </c>
      <c r="C10" s="20">
        <v>56</v>
      </c>
      <c r="D10" s="20">
        <v>67</v>
      </c>
      <c r="E10" s="20">
        <f>SUM(C10:D10)</f>
        <v>123</v>
      </c>
    </row>
    <row r="11" spans="1:5" ht="24.95" customHeight="1" x14ac:dyDescent="0.2">
      <c r="A11" s="16" t="s">
        <v>106</v>
      </c>
      <c r="B11" s="20">
        <v>2</v>
      </c>
      <c r="C11" s="20">
        <v>19</v>
      </c>
      <c r="D11" s="20">
        <v>26</v>
      </c>
      <c r="E11" s="20">
        <f>SUM(C11:D11)</f>
        <v>45</v>
      </c>
    </row>
    <row r="12" spans="1:5" ht="24.95" customHeight="1" x14ac:dyDescent="0.2">
      <c r="A12" s="17" t="s">
        <v>107</v>
      </c>
      <c r="B12" s="9">
        <v>2</v>
      </c>
      <c r="C12" s="9">
        <v>35</v>
      </c>
      <c r="D12" s="9">
        <v>28</v>
      </c>
      <c r="E12" s="9">
        <v>63</v>
      </c>
    </row>
    <row r="13" spans="1:5" ht="24" customHeight="1" x14ac:dyDescent="0.2">
      <c r="A13" s="201" t="s">
        <v>108</v>
      </c>
      <c r="B13" s="9">
        <v>2</v>
      </c>
      <c r="C13" s="9">
        <v>27</v>
      </c>
      <c r="D13" s="9">
        <v>24</v>
      </c>
      <c r="E13" s="9">
        <v>51</v>
      </c>
    </row>
    <row r="14" spans="1:5" ht="19.5" customHeight="1" x14ac:dyDescent="0.2">
      <c r="A14" s="206" t="s">
        <v>135</v>
      </c>
      <c r="B14" s="9"/>
      <c r="C14" s="9"/>
      <c r="D14" s="9"/>
      <c r="E14" s="9"/>
    </row>
  </sheetData>
  <mergeCells count="1">
    <mergeCell ref="B1:E1"/>
  </mergeCells>
  <hyperlinks>
    <hyperlink ref="A1" location="Menü!A1" display="Tablo 4: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K16"/>
  <sheetViews>
    <sheetView topLeftCell="A7" workbookViewId="0">
      <selection activeCell="R9" sqref="R9"/>
    </sheetView>
  </sheetViews>
  <sheetFormatPr defaultRowHeight="12.75" x14ac:dyDescent="0.2"/>
  <cols>
    <col min="1" max="1" width="17.7109375" style="11" customWidth="1"/>
    <col min="2" max="11" width="9.7109375" style="11" customWidth="1"/>
    <col min="12" max="16384" width="9.140625" style="11"/>
  </cols>
  <sheetData>
    <row r="1" spans="1:11" ht="30" customHeight="1" thickTop="1" x14ac:dyDescent="0.2">
      <c r="A1" s="73" t="s">
        <v>199</v>
      </c>
      <c r="B1" s="438" t="s">
        <v>110</v>
      </c>
      <c r="C1" s="439"/>
      <c r="D1" s="439"/>
      <c r="E1" s="439"/>
      <c r="F1" s="439"/>
      <c r="G1" s="439"/>
      <c r="H1" s="439"/>
      <c r="I1" s="439"/>
      <c r="J1" s="439"/>
      <c r="K1" s="439"/>
    </row>
    <row r="2" spans="1:11" ht="15" customHeight="1" x14ac:dyDescent="0.2">
      <c r="A2" s="440" t="s">
        <v>0</v>
      </c>
      <c r="B2" s="440" t="s">
        <v>1</v>
      </c>
      <c r="C2" s="440"/>
      <c r="D2" s="440"/>
      <c r="E2" s="17" t="s">
        <v>2</v>
      </c>
      <c r="F2" s="440" t="s">
        <v>4</v>
      </c>
      <c r="G2" s="440"/>
      <c r="H2" s="440"/>
      <c r="I2" s="440" t="s">
        <v>5</v>
      </c>
      <c r="J2" s="440"/>
      <c r="K2" s="440"/>
    </row>
    <row r="3" spans="1:11" ht="15" customHeight="1" x14ac:dyDescent="0.2">
      <c r="A3" s="440"/>
      <c r="B3" s="440" t="s">
        <v>6</v>
      </c>
      <c r="C3" s="440" t="s">
        <v>7</v>
      </c>
      <c r="D3" s="440"/>
      <c r="E3" s="17" t="s">
        <v>3</v>
      </c>
      <c r="F3" s="440"/>
      <c r="G3" s="440"/>
      <c r="H3" s="440"/>
      <c r="I3" s="440"/>
      <c r="J3" s="440"/>
      <c r="K3" s="440"/>
    </row>
    <row r="4" spans="1:11" ht="15" customHeight="1" x14ac:dyDescent="0.2">
      <c r="A4" s="440"/>
      <c r="B4" s="440"/>
      <c r="C4" s="17" t="s">
        <v>8</v>
      </c>
      <c r="D4" s="17" t="s">
        <v>9</v>
      </c>
      <c r="E4" s="10"/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12</v>
      </c>
    </row>
    <row r="5" spans="1:11" ht="24.95" customHeight="1" x14ac:dyDescent="0.2">
      <c r="A5" s="16" t="s">
        <v>15</v>
      </c>
      <c r="B5" s="21">
        <v>4</v>
      </c>
      <c r="C5" s="14"/>
      <c r="D5" s="14" t="s">
        <v>16</v>
      </c>
      <c r="E5" s="14">
        <v>77</v>
      </c>
      <c r="F5" s="14">
        <v>90</v>
      </c>
      <c r="G5" s="14">
        <v>101</v>
      </c>
      <c r="H5" s="14">
        <v>191</v>
      </c>
      <c r="I5" s="14">
        <v>1223</v>
      </c>
      <c r="J5" s="14">
        <v>1023</v>
      </c>
      <c r="K5" s="14">
        <v>2246</v>
      </c>
    </row>
    <row r="6" spans="1:11" ht="24.95" customHeight="1" x14ac:dyDescent="0.2">
      <c r="A6" s="17" t="s">
        <v>17</v>
      </c>
      <c r="B6" s="22">
        <v>4</v>
      </c>
      <c r="C6" s="9"/>
      <c r="D6" s="9" t="s">
        <v>16</v>
      </c>
      <c r="E6" s="9">
        <v>86</v>
      </c>
      <c r="F6" s="9">
        <v>90</v>
      </c>
      <c r="G6" s="9">
        <v>100</v>
      </c>
      <c r="H6" s="9">
        <v>190</v>
      </c>
      <c r="I6" s="9">
        <v>1222</v>
      </c>
      <c r="J6" s="9">
        <v>1622</v>
      </c>
      <c r="K6" s="9">
        <v>2844</v>
      </c>
    </row>
    <row r="7" spans="1:11" ht="24.95" customHeight="1" x14ac:dyDescent="0.2">
      <c r="A7" s="16" t="s">
        <v>18</v>
      </c>
      <c r="B7" s="21">
        <v>4</v>
      </c>
      <c r="C7" s="14"/>
      <c r="D7" s="14" t="s">
        <v>16</v>
      </c>
      <c r="E7" s="14">
        <v>104</v>
      </c>
      <c r="F7" s="14">
        <v>80</v>
      </c>
      <c r="G7" s="14">
        <v>105</v>
      </c>
      <c r="H7" s="14">
        <v>185</v>
      </c>
      <c r="I7" s="14">
        <v>1300</v>
      </c>
      <c r="J7" s="14">
        <v>1354</v>
      </c>
      <c r="K7" s="14">
        <v>2654</v>
      </c>
    </row>
    <row r="8" spans="1:11" ht="24.95" customHeight="1" x14ac:dyDescent="0.2">
      <c r="A8" s="17" t="s">
        <v>19</v>
      </c>
      <c r="B8" s="22">
        <v>4</v>
      </c>
      <c r="C8" s="9"/>
      <c r="D8" s="9" t="s">
        <v>16</v>
      </c>
      <c r="E8" s="9">
        <v>110</v>
      </c>
      <c r="F8" s="9">
        <v>87</v>
      </c>
      <c r="G8" s="9">
        <v>100</v>
      </c>
      <c r="H8" s="9">
        <v>187</v>
      </c>
      <c r="I8" s="9">
        <v>1413</v>
      </c>
      <c r="J8" s="9">
        <v>1615</v>
      </c>
      <c r="K8" s="9">
        <v>3027</v>
      </c>
    </row>
    <row r="9" spans="1:11" ht="24.95" customHeight="1" x14ac:dyDescent="0.2">
      <c r="A9" s="16" t="s">
        <v>20</v>
      </c>
      <c r="B9" s="21">
        <v>4</v>
      </c>
      <c r="C9" s="14"/>
      <c r="D9" s="14" t="s">
        <v>16</v>
      </c>
      <c r="E9" s="14">
        <v>104</v>
      </c>
      <c r="F9" s="14">
        <v>100</v>
      </c>
      <c r="G9" s="14">
        <v>106</v>
      </c>
      <c r="H9" s="14">
        <v>206</v>
      </c>
      <c r="I9" s="14">
        <v>1344</v>
      </c>
      <c r="J9" s="14">
        <v>1543</v>
      </c>
      <c r="K9" s="14">
        <v>2887</v>
      </c>
    </row>
    <row r="10" spans="1:11" ht="24.95" customHeight="1" x14ac:dyDescent="0.2">
      <c r="A10" s="17" t="s">
        <v>47</v>
      </c>
      <c r="B10" s="109">
        <v>2</v>
      </c>
      <c r="C10" s="20" t="s">
        <v>257</v>
      </c>
      <c r="D10" s="20"/>
      <c r="E10" s="20">
        <v>54</v>
      </c>
      <c r="F10" s="20">
        <v>70</v>
      </c>
      <c r="G10" s="20">
        <v>65</v>
      </c>
      <c r="H10" s="20">
        <v>135</v>
      </c>
      <c r="I10" s="20">
        <v>637</v>
      </c>
      <c r="J10" s="20">
        <v>724</v>
      </c>
      <c r="K10" s="20">
        <f>SUM(I10:J10)</f>
        <v>1361</v>
      </c>
    </row>
    <row r="11" spans="1:11" ht="24.95" customHeight="1" x14ac:dyDescent="0.2">
      <c r="A11" s="16" t="s">
        <v>104</v>
      </c>
      <c r="B11" s="109">
        <v>2</v>
      </c>
      <c r="C11" s="20" t="s">
        <v>257</v>
      </c>
      <c r="D11" s="20"/>
      <c r="E11" s="20">
        <v>54</v>
      </c>
      <c r="F11" s="20">
        <v>73</v>
      </c>
      <c r="G11" s="20">
        <v>64</v>
      </c>
      <c r="H11" s="20">
        <v>137</v>
      </c>
      <c r="I11" s="20">
        <v>605</v>
      </c>
      <c r="J11" s="20">
        <v>716</v>
      </c>
      <c r="K11" s="20">
        <f>SUM(I11:J11)</f>
        <v>1321</v>
      </c>
    </row>
    <row r="12" spans="1:11" ht="24.95" customHeight="1" x14ac:dyDescent="0.2">
      <c r="A12" s="17" t="s">
        <v>105</v>
      </c>
      <c r="B12" s="109">
        <v>2</v>
      </c>
      <c r="C12" s="20" t="s">
        <v>257</v>
      </c>
      <c r="D12" s="20"/>
      <c r="E12" s="20">
        <v>54</v>
      </c>
      <c r="F12" s="20">
        <v>77</v>
      </c>
      <c r="G12" s="20">
        <v>63</v>
      </c>
      <c r="H12" s="20">
        <v>140</v>
      </c>
      <c r="I12" s="20">
        <v>674</v>
      </c>
      <c r="J12" s="20">
        <v>774</v>
      </c>
      <c r="K12" s="20">
        <f>SUM(I12:J12)</f>
        <v>1448</v>
      </c>
    </row>
    <row r="13" spans="1:11" ht="24.95" customHeight="1" x14ac:dyDescent="0.2">
      <c r="A13" s="16" t="s">
        <v>106</v>
      </c>
      <c r="B13" s="109">
        <v>2</v>
      </c>
      <c r="C13" s="20" t="s">
        <v>257</v>
      </c>
      <c r="D13" s="20"/>
      <c r="E13" s="20">
        <v>54</v>
      </c>
      <c r="F13" s="20">
        <v>83</v>
      </c>
      <c r="G13" s="20">
        <v>65</v>
      </c>
      <c r="H13" s="20">
        <v>148</v>
      </c>
      <c r="I13" s="20">
        <v>672</v>
      </c>
      <c r="J13" s="20">
        <v>803</v>
      </c>
      <c r="K13" s="20">
        <f>SUM(I13:J13)</f>
        <v>1475</v>
      </c>
    </row>
    <row r="14" spans="1:11" ht="24.95" customHeight="1" x14ac:dyDescent="0.2">
      <c r="A14" s="17" t="s">
        <v>107</v>
      </c>
      <c r="B14" s="22">
        <v>3</v>
      </c>
      <c r="C14" s="9" t="s">
        <v>257</v>
      </c>
      <c r="D14" s="9"/>
      <c r="E14" s="9">
        <v>79</v>
      </c>
      <c r="F14" s="9">
        <v>137</v>
      </c>
      <c r="G14" s="9">
        <v>166</v>
      </c>
      <c r="H14" s="9">
        <v>303</v>
      </c>
      <c r="I14" s="9">
        <v>837</v>
      </c>
      <c r="J14" s="9">
        <v>969</v>
      </c>
      <c r="K14" s="9">
        <v>1806</v>
      </c>
    </row>
    <row r="15" spans="1:11" ht="24.95" customHeight="1" x14ac:dyDescent="0.2">
      <c r="A15" s="201" t="s">
        <v>108</v>
      </c>
      <c r="B15" s="22">
        <v>3</v>
      </c>
      <c r="C15" s="9" t="s">
        <v>16</v>
      </c>
      <c r="D15" s="9"/>
      <c r="E15" s="9">
        <v>79</v>
      </c>
      <c r="F15" s="9">
        <v>59</v>
      </c>
      <c r="G15" s="9">
        <v>67</v>
      </c>
      <c r="H15" s="9">
        <v>126</v>
      </c>
      <c r="I15" s="9">
        <v>899</v>
      </c>
      <c r="J15" s="9">
        <v>1066</v>
      </c>
      <c r="K15" s="9">
        <v>1965</v>
      </c>
    </row>
    <row r="16" spans="1:11" ht="24.95" customHeight="1" x14ac:dyDescent="0.2">
      <c r="A16" s="206" t="s">
        <v>135</v>
      </c>
      <c r="B16" s="22"/>
      <c r="C16" s="9"/>
      <c r="D16" s="9"/>
      <c r="E16" s="9"/>
      <c r="F16" s="9"/>
      <c r="G16" s="9"/>
      <c r="H16" s="9"/>
      <c r="I16" s="9"/>
      <c r="J16" s="9"/>
      <c r="K16" s="9"/>
    </row>
  </sheetData>
  <mergeCells count="7">
    <mergeCell ref="B1:K1"/>
    <mergeCell ref="A2:A4"/>
    <mergeCell ref="B2:D2"/>
    <mergeCell ref="F2:H3"/>
    <mergeCell ref="I2:K3"/>
    <mergeCell ref="B3:B4"/>
    <mergeCell ref="C3:D3"/>
  </mergeCells>
  <hyperlinks>
    <hyperlink ref="A1" location="Menü!A1" display="Tablo 5:" xr:uid="{00000000-0004-0000-0500-000000000000}"/>
  </hyperlink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topLeftCell="A13" workbookViewId="0">
      <selection activeCell="B1" sqref="B1:K1"/>
    </sheetView>
  </sheetViews>
  <sheetFormatPr defaultRowHeight="15" x14ac:dyDescent="0.2"/>
  <cols>
    <col min="1" max="1" width="17.7109375" style="18" customWidth="1"/>
    <col min="2" max="16384" width="9.140625" style="18"/>
  </cols>
  <sheetData>
    <row r="1" spans="1:11" ht="30" customHeight="1" thickTop="1" x14ac:dyDescent="0.2">
      <c r="A1" s="73" t="s">
        <v>198</v>
      </c>
      <c r="B1" s="438" t="s">
        <v>344</v>
      </c>
      <c r="C1" s="439"/>
      <c r="D1" s="439"/>
      <c r="E1" s="439"/>
      <c r="F1" s="439"/>
      <c r="G1" s="439"/>
      <c r="H1" s="439"/>
      <c r="I1" s="439"/>
      <c r="J1" s="439"/>
      <c r="K1" s="439"/>
    </row>
    <row r="2" spans="1:11" ht="15" customHeight="1" x14ac:dyDescent="0.2">
      <c r="A2" s="440" t="s">
        <v>0</v>
      </c>
      <c r="B2" s="440" t="s">
        <v>1</v>
      </c>
      <c r="C2" s="440"/>
      <c r="D2" s="440"/>
      <c r="E2" s="17" t="s">
        <v>2</v>
      </c>
      <c r="F2" s="440" t="s">
        <v>4</v>
      </c>
      <c r="G2" s="440"/>
      <c r="H2" s="440"/>
      <c r="I2" s="440" t="s">
        <v>5</v>
      </c>
      <c r="J2" s="440"/>
      <c r="K2" s="440"/>
    </row>
    <row r="3" spans="1:11" ht="15" customHeight="1" x14ac:dyDescent="0.2">
      <c r="A3" s="440"/>
      <c r="B3" s="440" t="s">
        <v>6</v>
      </c>
      <c r="C3" s="440" t="s">
        <v>7</v>
      </c>
      <c r="D3" s="440"/>
      <c r="E3" s="17" t="s">
        <v>3</v>
      </c>
      <c r="F3" s="440"/>
      <c r="G3" s="440"/>
      <c r="H3" s="440"/>
      <c r="I3" s="440"/>
      <c r="J3" s="440"/>
      <c r="K3" s="440"/>
    </row>
    <row r="4" spans="1:11" ht="15" customHeight="1" x14ac:dyDescent="0.2">
      <c r="A4" s="440"/>
      <c r="B4" s="440"/>
      <c r="C4" s="17" t="s">
        <v>8</v>
      </c>
      <c r="D4" s="17" t="s">
        <v>9</v>
      </c>
      <c r="E4" s="10"/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12</v>
      </c>
    </row>
    <row r="5" spans="1:11" ht="24.95" customHeight="1" x14ac:dyDescent="0.2">
      <c r="A5" s="16" t="s">
        <v>15</v>
      </c>
      <c r="B5" s="14">
        <v>1</v>
      </c>
      <c r="C5" s="14"/>
      <c r="D5" s="14" t="s">
        <v>16</v>
      </c>
      <c r="E5" s="14">
        <v>82</v>
      </c>
      <c r="F5" s="14">
        <v>39</v>
      </c>
      <c r="G5" s="23">
        <v>41</v>
      </c>
      <c r="H5" s="14">
        <v>80</v>
      </c>
      <c r="I5" s="14">
        <v>749</v>
      </c>
      <c r="J5" s="14">
        <v>924</v>
      </c>
      <c r="K5" s="14">
        <v>1673</v>
      </c>
    </row>
    <row r="6" spans="1:11" ht="24.95" customHeight="1" x14ac:dyDescent="0.2">
      <c r="A6" s="17" t="s">
        <v>17</v>
      </c>
      <c r="B6" s="9">
        <v>1</v>
      </c>
      <c r="C6" s="9"/>
      <c r="D6" s="9" t="s">
        <v>16</v>
      </c>
      <c r="E6" s="9">
        <v>71</v>
      </c>
      <c r="F6" s="9">
        <v>36</v>
      </c>
      <c r="G6" s="9">
        <v>39</v>
      </c>
      <c r="H6" s="9">
        <v>75</v>
      </c>
      <c r="I6" s="9">
        <v>645</v>
      </c>
      <c r="J6" s="9">
        <v>897</v>
      </c>
      <c r="K6" s="9">
        <v>1342</v>
      </c>
    </row>
    <row r="7" spans="1:11" ht="24.95" customHeight="1" x14ac:dyDescent="0.2">
      <c r="A7" s="16" t="s">
        <v>18</v>
      </c>
      <c r="B7" s="14">
        <v>1</v>
      </c>
      <c r="C7" s="14" t="s">
        <v>16</v>
      </c>
      <c r="D7" s="14"/>
      <c r="E7" s="14">
        <v>56</v>
      </c>
      <c r="F7" s="14">
        <v>39</v>
      </c>
      <c r="G7" s="23">
        <v>37</v>
      </c>
      <c r="H7" s="14">
        <v>76</v>
      </c>
      <c r="I7" s="14">
        <v>537</v>
      </c>
      <c r="J7" s="14">
        <v>766</v>
      </c>
      <c r="K7" s="14">
        <v>1303</v>
      </c>
    </row>
    <row r="8" spans="1:11" ht="24.95" customHeight="1" x14ac:dyDescent="0.2">
      <c r="A8" s="17" t="s">
        <v>19</v>
      </c>
      <c r="B8" s="9">
        <v>2</v>
      </c>
      <c r="C8" s="9" t="s">
        <v>16</v>
      </c>
      <c r="D8" s="9"/>
      <c r="E8" s="9">
        <v>58</v>
      </c>
      <c r="F8" s="9">
        <v>40</v>
      </c>
      <c r="G8" s="9">
        <v>38</v>
      </c>
      <c r="H8" s="9">
        <v>78</v>
      </c>
      <c r="I8" s="9">
        <v>628</v>
      </c>
      <c r="J8" s="9">
        <v>807</v>
      </c>
      <c r="K8" s="9">
        <v>1435</v>
      </c>
    </row>
    <row r="9" spans="1:11" ht="24.95" customHeight="1" x14ac:dyDescent="0.2">
      <c r="A9" s="16" t="s">
        <v>20</v>
      </c>
      <c r="B9" s="14">
        <v>2</v>
      </c>
      <c r="C9" s="14" t="s">
        <v>16</v>
      </c>
      <c r="D9" s="14"/>
      <c r="E9" s="14">
        <v>56</v>
      </c>
      <c r="F9" s="14">
        <v>39</v>
      </c>
      <c r="G9" s="23">
        <v>41</v>
      </c>
      <c r="H9" s="14">
        <v>80</v>
      </c>
      <c r="I9" s="14">
        <v>633</v>
      </c>
      <c r="J9" s="14">
        <v>750</v>
      </c>
      <c r="K9" s="14">
        <v>1383</v>
      </c>
    </row>
    <row r="10" spans="1:11" ht="24.95" customHeight="1" x14ac:dyDescent="0.2">
      <c r="A10" s="17" t="s">
        <v>47</v>
      </c>
      <c r="B10" s="20">
        <v>3</v>
      </c>
      <c r="C10" s="20" t="s">
        <v>257</v>
      </c>
      <c r="D10" s="20"/>
      <c r="E10" s="20">
        <v>70</v>
      </c>
      <c r="F10" s="116">
        <v>83</v>
      </c>
      <c r="G10" s="116">
        <v>63</v>
      </c>
      <c r="H10" s="116">
        <v>146</v>
      </c>
      <c r="I10" s="20">
        <v>957</v>
      </c>
      <c r="J10" s="20">
        <v>838</v>
      </c>
      <c r="K10" s="20">
        <f>SUM(I10:J10)</f>
        <v>1795</v>
      </c>
    </row>
    <row r="11" spans="1:11" ht="24.95" customHeight="1" x14ac:dyDescent="0.2">
      <c r="A11" s="16" t="s">
        <v>104</v>
      </c>
      <c r="B11" s="20">
        <v>3</v>
      </c>
      <c r="C11" s="20" t="s">
        <v>257</v>
      </c>
      <c r="D11" s="20"/>
      <c r="E11" s="20">
        <v>70</v>
      </c>
      <c r="F11" s="116">
        <v>89</v>
      </c>
      <c r="G11" s="116">
        <v>59</v>
      </c>
      <c r="H11" s="116">
        <v>148</v>
      </c>
      <c r="I11" s="20">
        <v>898</v>
      </c>
      <c r="J11" s="20">
        <v>913</v>
      </c>
      <c r="K11" s="20">
        <f>SUM(I11:J11)</f>
        <v>1811</v>
      </c>
    </row>
    <row r="12" spans="1:11" ht="24.95" customHeight="1" x14ac:dyDescent="0.2">
      <c r="A12" s="17" t="s">
        <v>105</v>
      </c>
      <c r="B12" s="20">
        <v>3</v>
      </c>
      <c r="C12" s="20" t="s">
        <v>257</v>
      </c>
      <c r="D12" s="20"/>
      <c r="E12" s="20">
        <v>70</v>
      </c>
      <c r="F12" s="116">
        <v>87</v>
      </c>
      <c r="G12" s="116">
        <v>66</v>
      </c>
      <c r="H12" s="116">
        <v>153</v>
      </c>
      <c r="I12" s="108">
        <v>991</v>
      </c>
      <c r="J12" s="108">
        <v>759</v>
      </c>
      <c r="K12" s="108">
        <f>SUM(I12:J12)</f>
        <v>1750</v>
      </c>
    </row>
    <row r="13" spans="1:11" ht="24.95" customHeight="1" x14ac:dyDescent="0.2">
      <c r="A13" s="16" t="s">
        <v>106</v>
      </c>
      <c r="B13" s="20">
        <v>3</v>
      </c>
      <c r="C13" s="20" t="s">
        <v>257</v>
      </c>
      <c r="D13" s="20"/>
      <c r="E13" s="20">
        <v>70</v>
      </c>
      <c r="F13" s="116">
        <v>91</v>
      </c>
      <c r="G13" s="116">
        <v>71</v>
      </c>
      <c r="H13" s="116">
        <v>162</v>
      </c>
      <c r="I13" s="20">
        <v>993</v>
      </c>
      <c r="J13" s="20">
        <v>806</v>
      </c>
      <c r="K13" s="20">
        <f>SUM(I13:J13)</f>
        <v>1799</v>
      </c>
    </row>
    <row r="14" spans="1:11" ht="24.95" customHeight="1" x14ac:dyDescent="0.2">
      <c r="A14" s="17" t="s">
        <v>107</v>
      </c>
      <c r="B14" s="9">
        <v>4</v>
      </c>
      <c r="C14" s="9" t="s">
        <v>16</v>
      </c>
      <c r="D14" s="9"/>
      <c r="E14" s="9">
        <v>95</v>
      </c>
      <c r="F14" s="9">
        <v>67</v>
      </c>
      <c r="G14" s="9">
        <v>84</v>
      </c>
      <c r="H14" s="9">
        <v>151</v>
      </c>
      <c r="I14" s="9">
        <v>841</v>
      </c>
      <c r="J14" s="9">
        <v>777</v>
      </c>
      <c r="K14" s="9">
        <v>1621</v>
      </c>
    </row>
    <row r="15" spans="1:11" ht="27" customHeight="1" x14ac:dyDescent="0.2">
      <c r="A15" s="201" t="s">
        <v>108</v>
      </c>
      <c r="B15" s="9">
        <v>4</v>
      </c>
      <c r="C15" s="9" t="s">
        <v>16</v>
      </c>
      <c r="D15" s="9"/>
      <c r="E15" s="9">
        <v>95</v>
      </c>
      <c r="F15" s="9">
        <v>68</v>
      </c>
      <c r="G15" s="9">
        <v>91</v>
      </c>
      <c r="H15" s="9">
        <v>159</v>
      </c>
      <c r="I15" s="9">
        <v>844</v>
      </c>
      <c r="J15" s="9">
        <v>779</v>
      </c>
      <c r="K15" s="9">
        <v>1623</v>
      </c>
    </row>
    <row r="16" spans="1:11" x14ac:dyDescent="0.2">
      <c r="A16" s="206" t="s">
        <v>135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206" t="s">
        <v>329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</sheetData>
  <mergeCells count="7">
    <mergeCell ref="B1:K1"/>
    <mergeCell ref="A2:A4"/>
    <mergeCell ref="B2:D2"/>
    <mergeCell ref="F2:H3"/>
    <mergeCell ref="I2:K3"/>
    <mergeCell ref="B3:B4"/>
    <mergeCell ref="C3:D3"/>
  </mergeCells>
  <hyperlinks>
    <hyperlink ref="A1" location="Menü!A1" display="Tablo 6:" xr:uid="{00000000-0004-0000-0600-000000000000}"/>
  </hyperlink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workbookViewId="0"/>
  </sheetViews>
  <sheetFormatPr defaultRowHeight="12.75" x14ac:dyDescent="0.2"/>
  <cols>
    <col min="1" max="1" width="15.5703125" style="94" customWidth="1"/>
    <col min="2" max="2" width="17" style="11" customWidth="1"/>
    <col min="3" max="9" width="12.7109375" style="11" customWidth="1"/>
    <col min="10" max="16384" width="9.140625" style="11"/>
  </cols>
  <sheetData>
    <row r="1" spans="1:11" ht="30.75" customHeight="1" x14ac:dyDescent="0.2">
      <c r="A1" s="92" t="s">
        <v>254</v>
      </c>
      <c r="B1" s="441" t="s">
        <v>249</v>
      </c>
      <c r="C1" s="442"/>
      <c r="D1" s="442"/>
      <c r="E1" s="442"/>
      <c r="F1" s="442"/>
      <c r="G1" s="442"/>
      <c r="H1" s="442"/>
      <c r="I1" s="443"/>
    </row>
    <row r="2" spans="1:11" ht="39.75" customHeight="1" x14ac:dyDescent="0.2">
      <c r="A2" s="91" t="s">
        <v>248</v>
      </c>
      <c r="B2" s="80" t="s">
        <v>240</v>
      </c>
      <c r="C2" s="80" t="s">
        <v>241</v>
      </c>
      <c r="D2" s="80" t="s">
        <v>242</v>
      </c>
      <c r="E2" s="80" t="s">
        <v>243</v>
      </c>
      <c r="F2" s="80" t="s">
        <v>244</v>
      </c>
      <c r="G2" s="80" t="s">
        <v>245</v>
      </c>
      <c r="H2" s="80" t="s">
        <v>246</v>
      </c>
      <c r="I2" s="80" t="s">
        <v>247</v>
      </c>
      <c r="J2" s="90"/>
    </row>
    <row r="3" spans="1:11" ht="21" customHeight="1" x14ac:dyDescent="0.2">
      <c r="A3" s="98" t="s">
        <v>19</v>
      </c>
      <c r="B3" s="100">
        <v>517</v>
      </c>
      <c r="C3" s="100">
        <v>517</v>
      </c>
      <c r="D3" s="100" t="s">
        <v>256</v>
      </c>
      <c r="E3" s="100">
        <v>13</v>
      </c>
      <c r="F3" s="101"/>
      <c r="G3" s="100">
        <v>175</v>
      </c>
      <c r="H3" s="100">
        <v>33</v>
      </c>
      <c r="I3" s="100">
        <v>221</v>
      </c>
      <c r="J3" s="90"/>
    </row>
    <row r="4" spans="1:11" ht="20.100000000000001" customHeight="1" x14ac:dyDescent="0.2">
      <c r="A4" s="99" t="s">
        <v>20</v>
      </c>
      <c r="B4" s="71">
        <v>582</v>
      </c>
      <c r="C4" s="71">
        <v>556</v>
      </c>
      <c r="D4" s="71">
        <v>473</v>
      </c>
      <c r="E4" s="71">
        <v>3</v>
      </c>
      <c r="F4" s="71">
        <v>12</v>
      </c>
      <c r="G4" s="71">
        <v>170</v>
      </c>
      <c r="H4" s="71">
        <v>45</v>
      </c>
      <c r="I4" s="71">
        <v>230</v>
      </c>
    </row>
    <row r="5" spans="1:11" ht="20.100000000000001" customHeight="1" x14ac:dyDescent="0.2">
      <c r="A5" s="99" t="s">
        <v>47</v>
      </c>
      <c r="B5" s="71">
        <v>505</v>
      </c>
      <c r="C5" s="71">
        <v>496</v>
      </c>
      <c r="D5" s="71">
        <v>364</v>
      </c>
      <c r="E5" s="71">
        <v>3</v>
      </c>
      <c r="F5" s="71">
        <v>7</v>
      </c>
      <c r="G5" s="71">
        <v>152</v>
      </c>
      <c r="H5" s="71">
        <v>71</v>
      </c>
      <c r="I5" s="71">
        <v>233</v>
      </c>
    </row>
    <row r="6" spans="1:11" ht="20.100000000000001" customHeight="1" x14ac:dyDescent="0.2">
      <c r="A6" s="93" t="s">
        <v>104</v>
      </c>
      <c r="B6" s="15">
        <v>652</v>
      </c>
      <c r="C6" s="15">
        <v>651</v>
      </c>
      <c r="D6" s="15">
        <v>525</v>
      </c>
      <c r="E6" s="15">
        <v>3</v>
      </c>
      <c r="F6" s="15">
        <v>3</v>
      </c>
      <c r="G6" s="15">
        <v>215</v>
      </c>
      <c r="H6" s="15">
        <v>93</v>
      </c>
      <c r="I6" s="15">
        <v>314</v>
      </c>
    </row>
    <row r="7" spans="1:11" ht="20.100000000000001" customHeight="1" x14ac:dyDescent="0.2">
      <c r="A7" s="99" t="s">
        <v>105</v>
      </c>
      <c r="B7" s="15">
        <v>782</v>
      </c>
      <c r="C7" s="15">
        <v>742</v>
      </c>
      <c r="D7" s="15">
        <v>526</v>
      </c>
      <c r="E7" s="15">
        <v>1</v>
      </c>
      <c r="F7" s="15">
        <v>4</v>
      </c>
      <c r="G7" s="15">
        <v>188</v>
      </c>
      <c r="H7" s="15">
        <v>86</v>
      </c>
      <c r="I7" s="15">
        <v>279</v>
      </c>
      <c r="K7" s="94"/>
    </row>
    <row r="8" spans="1:11" ht="33" customHeight="1" x14ac:dyDescent="0.2">
      <c r="A8" s="383"/>
      <c r="B8" s="382" t="s">
        <v>240</v>
      </c>
      <c r="C8" s="15" t="s">
        <v>422</v>
      </c>
      <c r="D8" s="15" t="s">
        <v>423</v>
      </c>
      <c r="E8" s="15"/>
      <c r="F8" s="15"/>
      <c r="G8" s="15"/>
      <c r="H8" s="15"/>
      <c r="I8" s="15"/>
      <c r="K8" s="94"/>
    </row>
    <row r="9" spans="1:11" ht="20.100000000000001" customHeight="1" x14ac:dyDescent="0.2">
      <c r="A9" s="93" t="s">
        <v>106</v>
      </c>
      <c r="B9" s="186">
        <v>841</v>
      </c>
      <c r="C9" s="72">
        <v>825</v>
      </c>
      <c r="D9" s="72">
        <v>657</v>
      </c>
      <c r="E9" s="186">
        <v>0</v>
      </c>
      <c r="F9" s="186">
        <v>3</v>
      </c>
      <c r="G9" s="186">
        <v>140</v>
      </c>
      <c r="H9" s="186">
        <v>89</v>
      </c>
      <c r="I9" s="186">
        <v>232</v>
      </c>
    </row>
    <row r="10" spans="1:11" ht="20.100000000000001" customHeight="1" x14ac:dyDescent="0.2">
      <c r="A10" s="182" t="s">
        <v>107</v>
      </c>
      <c r="B10" s="15">
        <v>901</v>
      </c>
      <c r="C10" s="186">
        <v>757</v>
      </c>
      <c r="D10" s="186">
        <v>622</v>
      </c>
      <c r="E10" s="15">
        <v>23</v>
      </c>
      <c r="F10" s="15">
        <v>34</v>
      </c>
      <c r="G10" s="15">
        <v>80</v>
      </c>
      <c r="H10" s="15">
        <v>79</v>
      </c>
      <c r="I10" s="15">
        <v>216</v>
      </c>
    </row>
    <row r="11" spans="1:11" ht="20.100000000000001" customHeight="1" x14ac:dyDescent="0.2">
      <c r="A11" s="93" t="s">
        <v>108</v>
      </c>
      <c r="B11" s="95"/>
      <c r="C11" s="95"/>
      <c r="D11" s="95"/>
      <c r="E11" s="95"/>
      <c r="F11" s="95"/>
      <c r="G11" s="95"/>
      <c r="H11" s="95"/>
      <c r="I11" s="95"/>
    </row>
  </sheetData>
  <mergeCells count="1">
    <mergeCell ref="B1:I1"/>
  </mergeCells>
  <hyperlinks>
    <hyperlink ref="A1" location="Menü!A1" display="TABLO 28 :" xr:uid="{00000000-0004-0000-0700-000000000000}"/>
  </hyperlink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J15"/>
  <sheetViews>
    <sheetView workbookViewId="0">
      <selection activeCell="B13" sqref="B13"/>
    </sheetView>
  </sheetViews>
  <sheetFormatPr defaultRowHeight="12.75" x14ac:dyDescent="0.2"/>
  <cols>
    <col min="1" max="1" width="17.7109375" style="11" customWidth="1"/>
    <col min="2" max="6" width="15.7109375" style="11" customWidth="1"/>
    <col min="7" max="7" width="24.85546875" style="11" customWidth="1"/>
    <col min="8" max="16384" width="9.140625" style="11"/>
  </cols>
  <sheetData>
    <row r="1" spans="1:10" ht="30" customHeight="1" thickTop="1" x14ac:dyDescent="0.2">
      <c r="A1" s="73" t="s">
        <v>197</v>
      </c>
      <c r="B1" s="430" t="s">
        <v>111</v>
      </c>
      <c r="C1" s="430"/>
      <c r="D1" s="430"/>
      <c r="E1" s="430"/>
      <c r="F1" s="430"/>
      <c r="G1" s="430"/>
      <c r="H1" s="24"/>
      <c r="I1" s="24"/>
      <c r="J1" s="24"/>
    </row>
    <row r="2" spans="1:10" ht="20.100000000000001" customHeight="1" x14ac:dyDescent="0.2">
      <c r="A2" s="434" t="s">
        <v>23</v>
      </c>
      <c r="B2" s="434"/>
      <c r="C2" s="434"/>
      <c r="D2" s="434"/>
      <c r="E2" s="434"/>
      <c r="F2" s="434"/>
      <c r="G2" s="434"/>
    </row>
    <row r="3" spans="1:10" ht="15" customHeight="1" x14ac:dyDescent="0.2">
      <c r="A3" s="444" t="s">
        <v>76</v>
      </c>
      <c r="B3" s="434" t="s">
        <v>112</v>
      </c>
      <c r="C3" s="434" t="s">
        <v>113</v>
      </c>
      <c r="D3" s="434" t="s">
        <v>114</v>
      </c>
      <c r="E3" s="434" t="s">
        <v>24</v>
      </c>
      <c r="F3" s="434"/>
      <c r="G3" s="434"/>
    </row>
    <row r="4" spans="1:10" ht="25.5" customHeight="1" x14ac:dyDescent="0.2">
      <c r="A4" s="444"/>
      <c r="B4" s="434"/>
      <c r="C4" s="434"/>
      <c r="D4" s="434"/>
      <c r="E4" s="8" t="s">
        <v>112</v>
      </c>
      <c r="F4" s="8" t="s">
        <v>113</v>
      </c>
      <c r="G4" s="8" t="s">
        <v>114</v>
      </c>
    </row>
    <row r="5" spans="1:10" ht="24.95" customHeight="1" x14ac:dyDescent="0.2">
      <c r="A5" s="16">
        <v>2012</v>
      </c>
      <c r="B5" s="28">
        <v>4617</v>
      </c>
      <c r="C5" s="28">
        <v>12524</v>
      </c>
      <c r="D5" s="28">
        <v>6770</v>
      </c>
      <c r="E5" s="27"/>
      <c r="F5" s="26"/>
      <c r="G5" s="26"/>
    </row>
    <row r="6" spans="1:10" ht="24.95" customHeight="1" x14ac:dyDescent="0.2">
      <c r="A6" s="17">
        <v>2013</v>
      </c>
      <c r="B6" s="29">
        <v>4665</v>
      </c>
      <c r="C6" s="29">
        <v>12323</v>
      </c>
      <c r="D6" s="29">
        <v>6918</v>
      </c>
      <c r="E6" s="25">
        <f t="shared" ref="E6:G11" si="0">IF(B6="","",((B6/B5)-1))</f>
        <v>1.0396361273554255E-2</v>
      </c>
      <c r="F6" s="25">
        <f t="shared" si="0"/>
        <v>-1.6049185563717705E-2</v>
      </c>
      <c r="G6" s="25">
        <f t="shared" si="0"/>
        <v>2.1861152141802176E-2</v>
      </c>
    </row>
    <row r="7" spans="1:10" ht="24.95" customHeight="1" x14ac:dyDescent="0.2">
      <c r="A7" s="16">
        <v>2014</v>
      </c>
      <c r="B7" s="111">
        <v>3215</v>
      </c>
      <c r="C7" s="111">
        <v>12269</v>
      </c>
      <c r="D7" s="111">
        <v>3268</v>
      </c>
      <c r="E7" s="112">
        <f t="shared" si="0"/>
        <v>-0.31082529474812437</v>
      </c>
      <c r="F7" s="113">
        <f t="shared" si="0"/>
        <v>-4.3820498255294771E-3</v>
      </c>
      <c r="G7" s="113">
        <f t="shared" si="0"/>
        <v>-0.52760913558832034</v>
      </c>
    </row>
    <row r="8" spans="1:10" ht="24.95" customHeight="1" x14ac:dyDescent="0.2">
      <c r="A8" s="17">
        <v>2015</v>
      </c>
      <c r="B8" s="114">
        <v>2612</v>
      </c>
      <c r="C8" s="114">
        <v>12164</v>
      </c>
      <c r="D8" s="111">
        <v>3360</v>
      </c>
      <c r="E8" s="112">
        <f t="shared" si="0"/>
        <v>-0.18755832037325038</v>
      </c>
      <c r="F8" s="112">
        <f t="shared" si="0"/>
        <v>-8.5581546988344748E-3</v>
      </c>
      <c r="G8" s="112" t="e">
        <f>IF(#REF!="","",((#REF!/D7)-1))</f>
        <v>#REF!</v>
      </c>
    </row>
    <row r="9" spans="1:10" ht="24.95" customHeight="1" x14ac:dyDescent="0.2">
      <c r="A9" s="16">
        <v>2016</v>
      </c>
      <c r="B9" s="111">
        <v>2152</v>
      </c>
      <c r="C9" s="111">
        <v>12185</v>
      </c>
      <c r="D9" s="114">
        <v>3264</v>
      </c>
      <c r="E9" s="112">
        <f t="shared" si="0"/>
        <v>-0.17611026033690658</v>
      </c>
      <c r="F9" s="113">
        <f t="shared" si="0"/>
        <v>1.7264057875698846E-3</v>
      </c>
      <c r="G9" s="113" t="e">
        <f>IF(D8="","",((D8/#REF!)-1))</f>
        <v>#REF!</v>
      </c>
    </row>
    <row r="10" spans="1:10" ht="24.95" customHeight="1" x14ac:dyDescent="0.2">
      <c r="A10" s="17">
        <v>2017</v>
      </c>
      <c r="B10" s="114">
        <v>2193</v>
      </c>
      <c r="C10" s="114">
        <v>12295</v>
      </c>
      <c r="D10" s="111">
        <v>3941</v>
      </c>
      <c r="E10" s="112">
        <f t="shared" si="0"/>
        <v>1.9052044609665364E-2</v>
      </c>
      <c r="F10" s="112">
        <f t="shared" si="0"/>
        <v>9.0274928190396952E-3</v>
      </c>
      <c r="G10" s="112">
        <f>IF(D9="","",((D9/D8)-1))</f>
        <v>-2.8571428571428581E-2</v>
      </c>
    </row>
    <row r="11" spans="1:10" ht="24.95" customHeight="1" x14ac:dyDescent="0.2">
      <c r="A11" s="16">
        <v>2018</v>
      </c>
      <c r="B11" s="111">
        <v>2372</v>
      </c>
      <c r="C11" s="111">
        <v>12254</v>
      </c>
      <c r="D11" s="115">
        <v>3833</v>
      </c>
      <c r="E11" s="112">
        <f t="shared" si="0"/>
        <v>8.1623347013223935E-2</v>
      </c>
      <c r="F11" s="113">
        <f t="shared" si="0"/>
        <v>-3.3346888979259859E-3</v>
      </c>
      <c r="G11" s="113">
        <f>IF(D10="","",((D10/D9)-1))</f>
        <v>0.20741421568627461</v>
      </c>
    </row>
    <row r="12" spans="1:10" ht="24.95" customHeight="1" x14ac:dyDescent="0.2">
      <c r="A12" s="17">
        <v>2019</v>
      </c>
      <c r="B12" s="29">
        <v>4661</v>
      </c>
      <c r="C12" s="29">
        <v>12456</v>
      </c>
      <c r="D12" s="29">
        <v>4313</v>
      </c>
      <c r="E12" s="25">
        <v>0.50370000000000004</v>
      </c>
      <c r="F12" s="25">
        <f t="shared" ref="F12" si="1">IF(C12="","",((C12/C11)-1))</f>
        <v>1.6484413252815466E-2</v>
      </c>
      <c r="G12" s="25">
        <f t="shared" ref="G12" si="2">IF(D12="","",((D12/D11)-1))</f>
        <v>0.12522828072006265</v>
      </c>
    </row>
    <row r="13" spans="1:10" ht="25.5" customHeight="1" x14ac:dyDescent="0.2">
      <c r="A13" s="201">
        <v>2020</v>
      </c>
      <c r="B13" s="29" t="s">
        <v>338</v>
      </c>
      <c r="C13" s="29">
        <v>12393</v>
      </c>
      <c r="D13" s="29">
        <v>4417</v>
      </c>
      <c r="E13" s="25">
        <v>0.98680000000000001</v>
      </c>
      <c r="F13" s="25">
        <v>0.9909</v>
      </c>
      <c r="G13" s="25">
        <v>2E-3</v>
      </c>
    </row>
    <row r="14" spans="1:10" ht="25.5" customHeight="1" x14ac:dyDescent="0.2">
      <c r="A14" s="201">
        <v>2021</v>
      </c>
      <c r="B14" s="29"/>
      <c r="C14" s="29"/>
      <c r="D14" s="29"/>
      <c r="E14" s="25"/>
      <c r="F14" s="25" t="str">
        <f t="shared" ref="F14" si="3">IF(C14="","",((C14/C13)-1))</f>
        <v/>
      </c>
      <c r="G14" s="25" t="str">
        <f t="shared" ref="G14" si="4">IF(D14="","",((D14/D13)-1))</f>
        <v/>
      </c>
    </row>
    <row r="15" spans="1:10" ht="25.5" customHeight="1" x14ac:dyDescent="0.2">
      <c r="A15" s="201">
        <v>2022</v>
      </c>
      <c r="B15" s="29"/>
      <c r="C15" s="29"/>
      <c r="D15" s="29"/>
      <c r="E15" s="25"/>
      <c r="F15" s="25" t="str">
        <f t="shared" ref="F15" si="5">IF(C15="","",((C15/C14)-1))</f>
        <v/>
      </c>
      <c r="G15" s="25" t="str">
        <f t="shared" ref="G15" si="6">IF(D15="","",((D15/D14)-1))</f>
        <v/>
      </c>
    </row>
  </sheetData>
  <mergeCells count="7">
    <mergeCell ref="B1:G1"/>
    <mergeCell ref="B3:B4"/>
    <mergeCell ref="C3:C4"/>
    <mergeCell ref="D3:D4"/>
    <mergeCell ref="A2:G2"/>
    <mergeCell ref="A3:A4"/>
    <mergeCell ref="E3:G3"/>
  </mergeCells>
  <hyperlinks>
    <hyperlink ref="A1" location="Menü!A1" display="Tablo 8:" xr:uid="{00000000-0004-0000-0800-000000000000}"/>
  </hyperlink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42</vt:i4>
      </vt:variant>
    </vt:vector>
  </HeadingPairs>
  <TitlesOfParts>
    <vt:vector size="42" baseType="lpstr">
      <vt:lpstr>Menü</vt:lpstr>
      <vt:lpstr>İmza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11a</vt:lpstr>
      <vt:lpstr>11b</vt:lpstr>
      <vt:lpstr>12</vt:lpstr>
      <vt:lpstr>13</vt:lpstr>
      <vt:lpstr>14a</vt:lpstr>
      <vt:lpstr>14b</vt:lpstr>
      <vt:lpstr>14c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24a </vt:lpstr>
      <vt:lpstr>24b</vt:lpstr>
      <vt:lpstr>24c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34a</vt:lpstr>
      <vt:lpstr>34b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2019-12-31T12:14:16Z</dcterms:modified>
</cp:coreProperties>
</file>