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1014A5ED-99F9-4251-9A5C-7A6C9C89092B}" xr6:coauthVersionLast="43" xr6:coauthVersionMax="43" xr10:uidLastSave="{00000000-0000-0000-0000-000000000000}"/>
  <bookViews>
    <workbookView xWindow="-120" yWindow="-120" windowWidth="24240" windowHeight="13140" tabRatio="930" xr2:uid="{00000000-000D-0000-FFFF-FFFF00000000}"/>
  </bookViews>
  <sheets>
    <sheet name="Menü" sheetId="27" r:id="rId1"/>
    <sheet name="İmza" sheetId="34" r:id="rId2"/>
    <sheet name="2" sheetId="1" r:id="rId3"/>
    <sheet name="3" sheetId="2" r:id="rId4"/>
    <sheet name="4" sheetId="3" r:id="rId5"/>
    <sheet name="5" sheetId="4" r:id="rId6"/>
    <sheet name="6" sheetId="5" r:id="rId7"/>
    <sheet name="7" sheetId="48" r:id="rId8"/>
    <sheet name="8" sheetId="7" r:id="rId9"/>
    <sheet name="9" sheetId="8" r:id="rId10"/>
    <sheet name="10" sheetId="9" r:id="rId11"/>
    <sheet name="11a" sheetId="10" r:id="rId12"/>
    <sheet name="11b" sheetId="25" r:id="rId13"/>
    <sheet name="12" sheetId="11" r:id="rId14"/>
    <sheet name="13" sheetId="12" r:id="rId15"/>
    <sheet name="14a" sheetId="13" r:id="rId16"/>
    <sheet name="14b" sheetId="14" r:id="rId17"/>
    <sheet name="14c" sheetId="15" r:id="rId18"/>
    <sheet name="15" sheetId="16" r:id="rId19"/>
    <sheet name="16" sheetId="17" r:id="rId20"/>
    <sheet name="17" sheetId="18" r:id="rId21"/>
    <sheet name="18" sheetId="19" r:id="rId22"/>
    <sheet name="19" sheetId="20" r:id="rId23"/>
    <sheet name="20" sheetId="21" r:id="rId24"/>
    <sheet name="21" sheetId="22" r:id="rId25"/>
    <sheet name="22" sheetId="23" r:id="rId26"/>
    <sheet name="23" sheetId="33" r:id="rId27"/>
    <sheet name="24a " sheetId="26" r:id="rId28"/>
    <sheet name="24b" sheetId="52" r:id="rId29"/>
    <sheet name="24c" sheetId="53" r:id="rId30"/>
    <sheet name="25" sheetId="29" r:id="rId31"/>
    <sheet name="26" sheetId="30" r:id="rId32"/>
    <sheet name="27" sheetId="31" r:id="rId33"/>
    <sheet name="28" sheetId="32" r:id="rId34"/>
    <sheet name="29" sheetId="35" r:id="rId35"/>
    <sheet name="30" sheetId="49" r:id="rId36"/>
    <sheet name="31" sheetId="50" r:id="rId37"/>
    <sheet name="32" sheetId="51" r:id="rId3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24" i="52" l="1"/>
  <c r="BW24" i="52"/>
  <c r="BV24" i="52"/>
  <c r="BR24" i="52"/>
  <c r="BQ24" i="52"/>
  <c r="BK24" i="52"/>
  <c r="BF24" i="52"/>
  <c r="BA24" i="52"/>
  <c r="AZ24" i="52"/>
  <c r="AV24" i="52"/>
  <c r="AU24" i="52"/>
  <c r="AK24" i="52"/>
  <c r="AJ24" i="52"/>
  <c r="Z24" i="52"/>
  <c r="BP22" i="52"/>
  <c r="BL22" i="52"/>
  <c r="BL24" i="52" s="1"/>
  <c r="BK22" i="52"/>
  <c r="BG22" i="52"/>
  <c r="BG24" i="52" s="1"/>
  <c r="AT22" i="52"/>
  <c r="Y22" i="52"/>
  <c r="Y24" i="52" s="1"/>
  <c r="U22" i="52"/>
  <c r="Q22" i="52"/>
  <c r="P22" i="52"/>
  <c r="O22" i="52"/>
  <c r="F22" i="52"/>
  <c r="C22" i="52"/>
  <c r="B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8" i="52"/>
  <c r="D7" i="52"/>
  <c r="D6" i="52"/>
  <c r="D5" i="52"/>
  <c r="D22" i="52" l="1"/>
  <c r="AD21" i="26"/>
  <c r="AB21" i="26"/>
  <c r="AA21" i="26"/>
  <c r="Y21" i="26"/>
  <c r="W21" i="26"/>
  <c r="V21" i="26"/>
  <c r="Z21" i="26" s="1"/>
  <c r="T21" i="26"/>
  <c r="U21" i="26" s="1"/>
  <c r="R21" i="26"/>
  <c r="Q21" i="26"/>
  <c r="O21" i="26"/>
  <c r="M21" i="26"/>
  <c r="L21" i="26"/>
  <c r="J21" i="26"/>
  <c r="H21" i="26"/>
  <c r="G21" i="26"/>
  <c r="E21" i="26"/>
  <c r="C21" i="26"/>
  <c r="B21" i="26"/>
  <c r="F21" i="26" s="1"/>
  <c r="AE20" i="26"/>
  <c r="AC20" i="26"/>
  <c r="Z20" i="26"/>
  <c r="X20" i="26"/>
  <c r="U20" i="26"/>
  <c r="S20" i="26"/>
  <c r="P20" i="26"/>
  <c r="N20" i="26"/>
  <c r="K20" i="26"/>
  <c r="I20" i="26"/>
  <c r="F20" i="26"/>
  <c r="D20" i="26"/>
  <c r="AE19" i="26"/>
  <c r="AC19" i="26"/>
  <c r="Z19" i="26"/>
  <c r="X19" i="26"/>
  <c r="U19" i="26"/>
  <c r="S19" i="26"/>
  <c r="P19" i="26"/>
  <c r="N19" i="26"/>
  <c r="K19" i="26"/>
  <c r="I19" i="26"/>
  <c r="F19" i="26"/>
  <c r="D19" i="26"/>
  <c r="AE18" i="26"/>
  <c r="AC18" i="26"/>
  <c r="Z18" i="26"/>
  <c r="X18" i="26"/>
  <c r="U18" i="26"/>
  <c r="S18" i="26"/>
  <c r="P18" i="26"/>
  <c r="N18" i="26"/>
  <c r="K18" i="26"/>
  <c r="I18" i="26"/>
  <c r="F18" i="26"/>
  <c r="D18" i="26"/>
  <c r="AE17" i="26"/>
  <c r="AC17" i="26"/>
  <c r="Z17" i="26"/>
  <c r="X17" i="26"/>
  <c r="U17" i="26"/>
  <c r="S17" i="26"/>
  <c r="P17" i="26"/>
  <c r="N17" i="26"/>
  <c r="K17" i="26"/>
  <c r="I17" i="26"/>
  <c r="F17" i="26"/>
  <c r="D17" i="26"/>
  <c r="AE16" i="26"/>
  <c r="AC16" i="26"/>
  <c r="Z16" i="26"/>
  <c r="X16" i="26"/>
  <c r="U16" i="26"/>
  <c r="S16" i="26"/>
  <c r="P16" i="26"/>
  <c r="N16" i="26"/>
  <c r="K16" i="26"/>
  <c r="I16" i="26"/>
  <c r="F16" i="26"/>
  <c r="D16" i="26"/>
  <c r="AE15" i="26"/>
  <c r="AC15" i="26"/>
  <c r="Z15" i="26"/>
  <c r="X15" i="26"/>
  <c r="U15" i="26"/>
  <c r="S15" i="26"/>
  <c r="P15" i="26"/>
  <c r="N15" i="26"/>
  <c r="K15" i="26"/>
  <c r="I15" i="26"/>
  <c r="F15" i="26"/>
  <c r="D15" i="26"/>
  <c r="AE14" i="26"/>
  <c r="AC14" i="26"/>
  <c r="Z14" i="26"/>
  <c r="X14" i="26"/>
  <c r="U14" i="26"/>
  <c r="S14" i="26"/>
  <c r="P14" i="26"/>
  <c r="N14" i="26"/>
  <c r="K14" i="26"/>
  <c r="I14" i="26"/>
  <c r="F14" i="26"/>
  <c r="D14" i="26"/>
  <c r="AE13" i="26"/>
  <c r="AC13" i="26"/>
  <c r="Z13" i="26"/>
  <c r="X13" i="26"/>
  <c r="U13" i="26"/>
  <c r="S13" i="26"/>
  <c r="P13" i="26"/>
  <c r="N13" i="26"/>
  <c r="K13" i="26"/>
  <c r="I13" i="26"/>
  <c r="F13" i="26"/>
  <c r="D13" i="26"/>
  <c r="AE12" i="26"/>
  <c r="AC12" i="26"/>
  <c r="Z12" i="26"/>
  <c r="X12" i="26"/>
  <c r="U12" i="26"/>
  <c r="S12" i="26"/>
  <c r="P12" i="26"/>
  <c r="N12" i="26"/>
  <c r="K12" i="26"/>
  <c r="I12" i="26"/>
  <c r="F12" i="26"/>
  <c r="D12" i="26"/>
  <c r="AE11" i="26"/>
  <c r="AC11" i="26"/>
  <c r="Z11" i="26"/>
  <c r="X11" i="26"/>
  <c r="U11" i="26"/>
  <c r="S11" i="26"/>
  <c r="P11" i="26"/>
  <c r="N11" i="26"/>
  <c r="K11" i="26"/>
  <c r="I11" i="26"/>
  <c r="F11" i="26"/>
  <c r="D11" i="26"/>
  <c r="AE10" i="26"/>
  <c r="AC10" i="26"/>
  <c r="Z10" i="26"/>
  <c r="X10" i="26"/>
  <c r="U10" i="26"/>
  <c r="S10" i="26"/>
  <c r="P10" i="26"/>
  <c r="N10" i="26"/>
  <c r="K10" i="26"/>
  <c r="I10" i="26"/>
  <c r="F10" i="26"/>
  <c r="D10" i="26"/>
  <c r="AE9" i="26"/>
  <c r="AC9" i="26"/>
  <c r="Z9" i="26"/>
  <c r="X9" i="26"/>
  <c r="U9" i="26"/>
  <c r="S9" i="26"/>
  <c r="P9" i="26"/>
  <c r="N9" i="26"/>
  <c r="K9" i="26"/>
  <c r="I9" i="26"/>
  <c r="F9" i="26"/>
  <c r="D9" i="26"/>
  <c r="AE8" i="26"/>
  <c r="AC8" i="26"/>
  <c r="Z8" i="26"/>
  <c r="X8" i="26"/>
  <c r="U8" i="26"/>
  <c r="S8" i="26"/>
  <c r="P8" i="26"/>
  <c r="N8" i="26"/>
  <c r="K8" i="26"/>
  <c r="I8" i="26"/>
  <c r="F8" i="26"/>
  <c r="D8" i="26"/>
  <c r="AE7" i="26"/>
  <c r="AC7" i="26"/>
  <c r="Z7" i="26"/>
  <c r="X7" i="26"/>
  <c r="U7" i="26"/>
  <c r="S7" i="26"/>
  <c r="P7" i="26"/>
  <c r="N7" i="26"/>
  <c r="K7" i="26"/>
  <c r="I7" i="26"/>
  <c r="F7" i="26"/>
  <c r="D7" i="26"/>
  <c r="AE6" i="26"/>
  <c r="AC6" i="26"/>
  <c r="Z6" i="26"/>
  <c r="X6" i="26"/>
  <c r="U6" i="26"/>
  <c r="S6" i="26"/>
  <c r="P6" i="26"/>
  <c r="N6" i="26"/>
  <c r="K6" i="26"/>
  <c r="I6" i="26"/>
  <c r="F6" i="26"/>
  <c r="D6" i="26"/>
  <c r="AE5" i="26"/>
  <c r="AC5" i="26"/>
  <c r="Z5" i="26"/>
  <c r="X5" i="26"/>
  <c r="U5" i="26"/>
  <c r="S5" i="26"/>
  <c r="P5" i="26"/>
  <c r="N5" i="26"/>
  <c r="K5" i="26"/>
  <c r="I5" i="26"/>
  <c r="F5" i="26"/>
  <c r="D5" i="26"/>
  <c r="AE4" i="26"/>
  <c r="AC4" i="26"/>
  <c r="Z4" i="26"/>
  <c r="X4" i="26"/>
  <c r="U4" i="26"/>
  <c r="S4" i="26"/>
  <c r="P4" i="26"/>
  <c r="N4" i="26"/>
  <c r="K4" i="26"/>
  <c r="I4" i="26"/>
  <c r="F4" i="26"/>
  <c r="D4" i="26"/>
  <c r="I21" i="26" l="1"/>
  <c r="AC21" i="26"/>
  <c r="K21" i="26"/>
  <c r="AE21" i="26"/>
  <c r="P21" i="26"/>
  <c r="S21" i="26"/>
  <c r="D21" i="26"/>
  <c r="N21" i="26"/>
  <c r="X21" i="26"/>
  <c r="D13" i="21" l="1"/>
  <c r="H11" i="21" l="1"/>
  <c r="D12" i="21"/>
  <c r="AF22" i="53" l="1"/>
  <c r="AE22" i="53"/>
  <c r="Z22" i="53"/>
  <c r="Y22" i="53"/>
  <c r="W22" i="53"/>
  <c r="V22" i="53"/>
  <c r="T22" i="53"/>
  <c r="S22" i="53"/>
  <c r="R22" i="53"/>
  <c r="Q22" i="53"/>
  <c r="P22" i="53"/>
  <c r="O22" i="53"/>
  <c r="N22" i="53"/>
  <c r="M22" i="53"/>
  <c r="L22" i="53"/>
  <c r="K22" i="53"/>
  <c r="J22" i="53"/>
  <c r="I22" i="53"/>
  <c r="H22" i="53"/>
  <c r="G22" i="53"/>
  <c r="F22" i="53"/>
  <c r="E22" i="53"/>
  <c r="C22" i="53"/>
  <c r="B22" i="53"/>
  <c r="AG21" i="53"/>
  <c r="AA21" i="53"/>
  <c r="X21" i="53"/>
  <c r="U21" i="53"/>
  <c r="D21" i="53"/>
  <c r="AG20" i="53"/>
  <c r="AA20" i="53"/>
  <c r="X20" i="53"/>
  <c r="U20" i="53"/>
  <c r="D20" i="53"/>
  <c r="AG19" i="53"/>
  <c r="AA19" i="53"/>
  <c r="X19" i="53"/>
  <c r="U19" i="53"/>
  <c r="D19" i="53"/>
  <c r="AG18" i="53"/>
  <c r="AA18" i="53"/>
  <c r="X18" i="53"/>
  <c r="U18" i="53"/>
  <c r="D18" i="53"/>
  <c r="AG17" i="53"/>
  <c r="AA17" i="53"/>
  <c r="X17" i="53"/>
  <c r="U17" i="53"/>
  <c r="D17" i="53"/>
  <c r="AG16" i="53"/>
  <c r="AA16" i="53"/>
  <c r="X16" i="53"/>
  <c r="U16" i="53"/>
  <c r="D16" i="53"/>
  <c r="AG15" i="53"/>
  <c r="AA15" i="53"/>
  <c r="X15" i="53"/>
  <c r="U15" i="53"/>
  <c r="D15" i="53"/>
  <c r="AG14" i="53"/>
  <c r="AA14" i="53"/>
  <c r="X14" i="53"/>
  <c r="U14" i="53"/>
  <c r="D14" i="53"/>
  <c r="AG13" i="53"/>
  <c r="AA13" i="53"/>
  <c r="X13" i="53"/>
  <c r="U13" i="53"/>
  <c r="D13" i="53"/>
  <c r="AG12" i="53"/>
  <c r="AA12" i="53"/>
  <c r="X12" i="53"/>
  <c r="U12" i="53"/>
  <c r="D12" i="53"/>
  <c r="AG11" i="53"/>
  <c r="AA11" i="53"/>
  <c r="X11" i="53"/>
  <c r="U11" i="53"/>
  <c r="D11" i="53"/>
  <c r="AG10" i="53"/>
  <c r="AA10" i="53"/>
  <c r="X10" i="53"/>
  <c r="U10" i="53"/>
  <c r="D10" i="53"/>
  <c r="AG9" i="53"/>
  <c r="AA9" i="53"/>
  <c r="X9" i="53"/>
  <c r="U9" i="53"/>
  <c r="D9" i="53"/>
  <c r="AG8" i="53"/>
  <c r="AA8" i="53"/>
  <c r="X8" i="53"/>
  <c r="U8" i="53"/>
  <c r="D8" i="53"/>
  <c r="AG7" i="53"/>
  <c r="AA7" i="53"/>
  <c r="X7" i="53"/>
  <c r="U7" i="53"/>
  <c r="D7" i="53"/>
  <c r="AG6" i="53"/>
  <c r="AG22" i="53" s="1"/>
  <c r="AA6" i="53"/>
  <c r="X6" i="53"/>
  <c r="U6" i="53"/>
  <c r="D6" i="53"/>
  <c r="D22" i="53" s="1"/>
  <c r="AG5" i="53"/>
  <c r="AA5" i="53"/>
  <c r="X5" i="53"/>
  <c r="U5" i="53"/>
  <c r="U22" i="53" s="1"/>
  <c r="D5" i="53"/>
  <c r="AA22" i="53" l="1"/>
  <c r="X22" i="53"/>
  <c r="B13" i="50"/>
  <c r="D11" i="21" l="1"/>
  <c r="Q13" i="13" l="1"/>
  <c r="M13" i="13"/>
  <c r="E13" i="13"/>
  <c r="P12" i="11"/>
  <c r="O12" i="11"/>
  <c r="N12" i="11"/>
  <c r="P11" i="11"/>
  <c r="O11" i="11"/>
  <c r="N11" i="11"/>
  <c r="P10" i="11"/>
  <c r="O10" i="11"/>
  <c r="N10" i="11"/>
  <c r="P9" i="11"/>
  <c r="O9" i="11"/>
  <c r="N9" i="11"/>
  <c r="P8" i="11"/>
  <c r="O8" i="11"/>
  <c r="N8" i="11"/>
  <c r="P7" i="11"/>
  <c r="O7" i="11"/>
  <c r="N7" i="11"/>
  <c r="P6" i="11"/>
  <c r="O6" i="11"/>
  <c r="N6" i="11"/>
  <c r="P5" i="11"/>
  <c r="O5" i="11"/>
  <c r="N5" i="11"/>
  <c r="P4" i="11"/>
  <c r="O4" i="11"/>
  <c r="N4" i="11"/>
  <c r="R13" i="13" l="1"/>
  <c r="L12" i="14"/>
  <c r="J12" i="14"/>
  <c r="I12" i="14"/>
  <c r="E12" i="14"/>
  <c r="L11" i="14"/>
  <c r="J11" i="14"/>
  <c r="I11" i="14"/>
  <c r="E11" i="14"/>
  <c r="L10" i="14"/>
  <c r="J10" i="14"/>
  <c r="I10" i="14"/>
  <c r="E10" i="14"/>
  <c r="L9" i="14"/>
  <c r="J9" i="14"/>
  <c r="I9" i="14"/>
  <c r="E9" i="14"/>
  <c r="L8" i="14"/>
  <c r="J8" i="14"/>
  <c r="I8" i="14"/>
  <c r="E8" i="14"/>
  <c r="L7" i="14"/>
  <c r="J7" i="14"/>
  <c r="I7" i="14"/>
  <c r="E7" i="14"/>
  <c r="L6" i="14"/>
  <c r="J6" i="14"/>
  <c r="I6" i="14"/>
  <c r="E6" i="14"/>
  <c r="L5" i="14"/>
  <c r="J5" i="14"/>
  <c r="I5" i="14"/>
  <c r="E5" i="14"/>
  <c r="Q12" i="13"/>
  <c r="M12" i="13"/>
  <c r="I12" i="13"/>
  <c r="E12" i="13"/>
  <c r="Q11" i="13"/>
  <c r="M11" i="13"/>
  <c r="I11" i="13"/>
  <c r="E11" i="13"/>
  <c r="Q10" i="13"/>
  <c r="M10" i="13"/>
  <c r="I10" i="13"/>
  <c r="E10" i="13"/>
  <c r="Q9" i="13"/>
  <c r="M9" i="13"/>
  <c r="I9" i="13"/>
  <c r="E9" i="13"/>
  <c r="Q8" i="13"/>
  <c r="M8" i="13"/>
  <c r="I8" i="13"/>
  <c r="E8" i="13"/>
  <c r="Q7" i="13"/>
  <c r="M7" i="13"/>
  <c r="I7" i="13"/>
  <c r="E7" i="13"/>
  <c r="Q6" i="13"/>
  <c r="M6" i="13"/>
  <c r="I6" i="13"/>
  <c r="E6" i="13"/>
  <c r="Q5" i="13"/>
  <c r="M5" i="13"/>
  <c r="I5" i="13"/>
  <c r="E5" i="13"/>
  <c r="H9" i="21"/>
  <c r="D9" i="21"/>
  <c r="H8" i="21"/>
  <c r="D8" i="21"/>
  <c r="H7" i="21"/>
  <c r="D7" i="21"/>
  <c r="D29" i="51"/>
  <c r="C29" i="51"/>
  <c r="M6" i="14" l="1"/>
  <c r="M8" i="14"/>
  <c r="M10" i="14"/>
  <c r="M12" i="14"/>
  <c r="R6" i="13"/>
  <c r="R8" i="13"/>
  <c r="R10" i="13"/>
  <c r="R12" i="13"/>
  <c r="M5" i="14"/>
  <c r="M7" i="14"/>
  <c r="M9" i="14"/>
  <c r="M11" i="14"/>
  <c r="R5" i="13"/>
  <c r="R7" i="13"/>
  <c r="R9" i="13"/>
  <c r="R11" i="13"/>
  <c r="G11" i="7"/>
  <c r="F11" i="7"/>
  <c r="E11" i="7"/>
  <c r="G10" i="7"/>
  <c r="F10" i="7"/>
  <c r="E10" i="7"/>
  <c r="G9" i="7"/>
  <c r="F9" i="7"/>
  <c r="E9" i="7"/>
  <c r="G8" i="7"/>
  <c r="F8" i="7"/>
  <c r="E8" i="7"/>
  <c r="G7" i="7"/>
  <c r="F7" i="7"/>
  <c r="E7" i="7"/>
  <c r="K13" i="5"/>
  <c r="K12" i="5"/>
  <c r="K11" i="5"/>
  <c r="K10" i="5"/>
  <c r="K13" i="4"/>
  <c r="K12" i="4"/>
  <c r="K11" i="4"/>
  <c r="K10" i="4"/>
  <c r="E11" i="3"/>
  <c r="E10" i="3"/>
  <c r="E9" i="3"/>
  <c r="E8" i="3"/>
  <c r="K13" i="2"/>
  <c r="K12" i="2"/>
  <c r="K11" i="2"/>
  <c r="K10" i="2"/>
  <c r="K13" i="1"/>
  <c r="K12" i="1"/>
  <c r="K10" i="1"/>
  <c r="D4" i="32" l="1"/>
  <c r="D5" i="32"/>
  <c r="D6" i="32"/>
  <c r="D3" i="32"/>
  <c r="E18" i="23"/>
  <c r="D18" i="23"/>
  <c r="C18" i="23"/>
  <c r="E22" i="23"/>
  <c r="D22" i="23"/>
  <c r="C22" i="23"/>
  <c r="H5" i="21" l="1"/>
  <c r="H6" i="21"/>
  <c r="H10" i="21"/>
  <c r="H4" i="21"/>
  <c r="D5" i="21"/>
  <c r="D6" i="21"/>
  <c r="D10" i="21"/>
  <c r="D4" i="21"/>
  <c r="F12" i="7"/>
  <c r="G12" i="7"/>
  <c r="G6" i="7"/>
  <c r="F6" i="7"/>
  <c r="E6" i="7"/>
</calcChain>
</file>

<file path=xl/sharedStrings.xml><?xml version="1.0" encoding="utf-8"?>
<sst xmlns="http://schemas.openxmlformats.org/spreadsheetml/2006/main" count="1417" uniqueCount="499">
  <si>
    <t>Dönemi</t>
  </si>
  <si>
    <t>Okul Sayısı</t>
  </si>
  <si>
    <t>Derslik</t>
  </si>
  <si>
    <t xml:space="preserve"> Sayısı</t>
  </si>
  <si>
    <t>ÖĞRETMEN SAYISI</t>
  </si>
  <si>
    <t>ÖĞRENCİ SAYISI</t>
  </si>
  <si>
    <t>Toplam</t>
  </si>
  <si>
    <t>Öğretim Şekli</t>
  </si>
  <si>
    <t>Normal</t>
  </si>
  <si>
    <t>İkili</t>
  </si>
  <si>
    <t>BAY</t>
  </si>
  <si>
    <t>BAYAN</t>
  </si>
  <si>
    <t>TOPLAM</t>
  </si>
  <si>
    <t>ERKEK</t>
  </si>
  <si>
    <t>KIZ</t>
  </si>
  <si>
    <t>2009-2010</t>
  </si>
  <si>
    <t>x</t>
  </si>
  <si>
    <t>2010-2011</t>
  </si>
  <si>
    <t>2011-2012</t>
  </si>
  <si>
    <t>2012-2013</t>
  </si>
  <si>
    <t>2013-2014</t>
  </si>
  <si>
    <t>DÖNEMİ</t>
  </si>
  <si>
    <t>OKUL SAYISI</t>
  </si>
  <si>
    <t>ADNKS GÖRE İL İLÇELERİN ÇAĞ NÜFUSLARI</t>
  </si>
  <si>
    <t>DEĞİŞİM %</t>
  </si>
  <si>
    <t>OKULÖNCESİ</t>
  </si>
  <si>
    <t>NORM</t>
  </si>
  <si>
    <t>KADROLU</t>
  </si>
  <si>
    <t>MÜDÜR</t>
  </si>
  <si>
    <t>MÜDÜR BAŞYARDIMCISI</t>
  </si>
  <si>
    <t>MÜDÜR YARDIMCISI</t>
  </si>
  <si>
    <t>Norm</t>
  </si>
  <si>
    <t>Mevcut</t>
  </si>
  <si>
    <t>İhtiyaç</t>
  </si>
  <si>
    <t>Fazla</t>
  </si>
  <si>
    <t>OLMASI GEREKLİ NORM</t>
  </si>
  <si>
    <t>MEVCUT DURUM</t>
  </si>
  <si>
    <t>İHTİYAÇ</t>
  </si>
  <si>
    <t>TEKNİK HİZMETLER SINIFI</t>
  </si>
  <si>
    <t>SAĞLIK HİZMETLERİ SINIFI</t>
  </si>
  <si>
    <t>YARDIMCI HİZMETLER SINIFI</t>
  </si>
  <si>
    <t>GEÇİCİ PERSONEL (657 4/C)</t>
  </si>
  <si>
    <t>SÜREKLİ İŞÇİ</t>
  </si>
  <si>
    <t>HİZMET SATIN ALIM YOLU İLE ÇALIŞTIRILAN PERSONEL SAYISI</t>
  </si>
  <si>
    <t>TEMİZLİK</t>
  </si>
  <si>
    <t>GÜVENLİK</t>
  </si>
  <si>
    <t>DERS KARŞILIĞI ÜCRETLİ ÖĞRETMEN</t>
  </si>
  <si>
    <t>2014-2015</t>
  </si>
  <si>
    <t xml:space="preserve">Norm </t>
  </si>
  <si>
    <t>Okul Öncesi</t>
  </si>
  <si>
    <t>Sınıf Öğretmeni</t>
  </si>
  <si>
    <t>Branş Öğretmeni</t>
  </si>
  <si>
    <t>Özel Eğitim</t>
  </si>
  <si>
    <t>OKUL TÜRLERİ</t>
  </si>
  <si>
    <t>DERSLİK SAYISI</t>
  </si>
  <si>
    <t>ERKEK ÖĞRENCİ</t>
  </si>
  <si>
    <t>ÖZEL ANAOKULU</t>
  </si>
  <si>
    <t>ÖZEL ANASINIFI</t>
  </si>
  <si>
    <t>ÖZEL İLKÖĞRETİM OKULU</t>
  </si>
  <si>
    <t>ÖZEL ÖZEL EĞİTİM VEREN OKUL</t>
  </si>
  <si>
    <t>ÖZEL LİSELER</t>
  </si>
  <si>
    <t>TAŞIMA MERKEZİ SAYISI</t>
  </si>
  <si>
    <t>TAŞINAN YERLEŞİM / BİRİM SAYISI</t>
  </si>
  <si>
    <t>TAŞINAN ÖĞRENCİ SAYISI</t>
  </si>
  <si>
    <t>İLKOKUL</t>
  </si>
  <si>
    <t>ORTAOKUL</t>
  </si>
  <si>
    <t>LİSE</t>
  </si>
  <si>
    <t>ORT.</t>
  </si>
  <si>
    <t>İLK.</t>
  </si>
  <si>
    <t>TOPL.</t>
  </si>
  <si>
    <t>1 GÜNLÜK</t>
  </si>
  <si>
    <t>1 YILLIK</t>
  </si>
  <si>
    <t>YILLIK TAŞIMA MALİYETİ</t>
  </si>
  <si>
    <t>YILLIK YEMEK MALİYETİ</t>
  </si>
  <si>
    <t>TOPLAM MALİYET</t>
  </si>
  <si>
    <t>ORTA.</t>
  </si>
  <si>
    <t>YILLAR</t>
  </si>
  <si>
    <t>BİRİM</t>
  </si>
  <si>
    <t>TAŞIMALI EĞİTİM BİLGİLERİ</t>
  </si>
  <si>
    <t>TAŞIMALI EĞİTİM MAALİYET BİLGİLERİ</t>
  </si>
  <si>
    <t>TABLO 15 :</t>
  </si>
  <si>
    <t>ADSL BAĞLANTISI OLAN OKUL SAYISI</t>
  </si>
  <si>
    <t>VSAT UYDU BAĞLANTISI OLAN OKUL SAYISI</t>
  </si>
  <si>
    <t>TOPLAM OKUL SAYISI</t>
  </si>
  <si>
    <t>İlköğretim</t>
  </si>
  <si>
    <t>Ortaöğretim</t>
  </si>
  <si>
    <t>Toplam öğrenci sayısı</t>
  </si>
  <si>
    <t>%</t>
  </si>
  <si>
    <t>Öğretim Yılı</t>
  </si>
  <si>
    <t>Toplam Öğrenci Sayısı</t>
  </si>
  <si>
    <t>İlçe Öğrenci Davranışları Değerlendirme Kuruluna intikal eden  olay/ öğrenci sayısı</t>
  </si>
  <si>
    <t>Öğrenci sayısı</t>
  </si>
  <si>
    <t>Sınıf tekrar eden öğrenci sayısı</t>
  </si>
  <si>
    <t>Öğrenci mevcuduna oranı (%)</t>
  </si>
  <si>
    <t>Kadrolu Öğretmen sayısı</t>
  </si>
  <si>
    <t>Mezun Öğretmen Sayısı</t>
  </si>
  <si>
    <t>Kurs Türü</t>
  </si>
  <si>
    <t>Kurs Sayısı</t>
  </si>
  <si>
    <t>Kursiyer Sayısı</t>
  </si>
  <si>
    <t>Sertifika Alan Kursiyer Sayısı</t>
  </si>
  <si>
    <t>Genel Kurslar</t>
  </si>
  <si>
    <t>Mesleki Teknik Eğitim Kursları</t>
  </si>
  <si>
    <t>Okuma Yazma Kursları</t>
  </si>
  <si>
    <t>Genel Toplam</t>
  </si>
  <si>
    <t>2015-2016</t>
  </si>
  <si>
    <t>2016-2017</t>
  </si>
  <si>
    <t>2017-2018</t>
  </si>
  <si>
    <t>2018-2019</t>
  </si>
  <si>
    <t>2019-2020</t>
  </si>
  <si>
    <t>Derslik Sayısı</t>
  </si>
  <si>
    <t>ÇAĞ NÜFUSU VE DEMOGRAFİK DURUM</t>
  </si>
  <si>
    <t>OKULÖNCESİ
(3-5 Yaş)</t>
  </si>
  <si>
    <t>İLKÖĞRETİM
(6-13 Yaş)</t>
  </si>
  <si>
    <t>ORTAÖĞRETİM
(14-17 Yaş)</t>
  </si>
  <si>
    <t>GÖREVL.</t>
  </si>
  <si>
    <t>ŞUBE MÜDÜRÜ</t>
  </si>
  <si>
    <t>MİLLİ EĞİTİM MÜDÜRÜ</t>
  </si>
  <si>
    <t>CANİK İLÇE MİLLÎ EĞİTİM MÜRÜLÜĞÜ
GİH NORMA ESAS BOŞ / DOLU KADROLAR</t>
  </si>
  <si>
    <t>YÖNETİCİ DURUMU</t>
  </si>
  <si>
    <t>PERSONEL DURUMU</t>
  </si>
  <si>
    <t>ŞOFÖR</t>
  </si>
  <si>
    <t>DİĞER STATÜLER PERSONEL DURUMU</t>
  </si>
  <si>
    <t>KIZ ÖĞRENCİ</t>
  </si>
  <si>
    <t>TAŞIMALI ÖĞRENCİ BAŞINA MAALİYET</t>
  </si>
  <si>
    <t>TABLO 16 :</t>
  </si>
  <si>
    <t>OKUL TÜRÜ</t>
  </si>
  <si>
    <t>ÖĞRETİM YILI</t>
  </si>
  <si>
    <t>ÖĞRENCİ DEVAMSIZLIK DURUM TABLOSU</t>
  </si>
  <si>
    <t>İlkokul</t>
  </si>
  <si>
    <t>Ortaokul</t>
  </si>
  <si>
    <t>Lise</t>
  </si>
  <si>
    <t>Mazeretsiz devamsızlık yapan öğrenci sayısı
(5 gün ve üzeri)</t>
  </si>
  <si>
    <t>TABLO 17 :</t>
  </si>
  <si>
    <t>2020-2021</t>
  </si>
  <si>
    <t>Oranı
%</t>
  </si>
  <si>
    <t>TABLO 18 :</t>
  </si>
  <si>
    <t>ÖĞRENCİ DİSİPLİN DURUMU TABLOSU</t>
  </si>
  <si>
    <t>TABLO 19 :</t>
  </si>
  <si>
    <t xml:space="preserve">Mesleki ve Teknik Ortaöğretim, Din Öğretimi </t>
  </si>
  <si>
    <t>İlçe Geneli
Toplam</t>
  </si>
  <si>
    <t>ÖRGÜN EĞİTİM KURUMLARINDAKİ ÖĞRENCİLERİNİN SINIF TEKRAR DURUMU TABLOSU</t>
  </si>
  <si>
    <t>Genel Ortaöğretim
(Anadolu Lisesi, Fen Lisesi, Sosyal Bilimler Lisesi, Genel Lise vb.)</t>
  </si>
  <si>
    <t>Okul Türü</t>
  </si>
  <si>
    <t>TABLO 20 :</t>
  </si>
  <si>
    <t>Sayısı</t>
  </si>
  <si>
    <t>ÖDÜL ALAN</t>
  </si>
  <si>
    <t>CEZA ALAN</t>
  </si>
  <si>
    <t>YÜKSEK LİSANS</t>
  </si>
  <si>
    <t>DOKTORA</t>
  </si>
  <si>
    <t>TABLO 21 :</t>
  </si>
  <si>
    <t>TABLO 22 :</t>
  </si>
  <si>
    <t xml:space="preserve">HALK EĞİTİM MERKEZLERİ KURS İSTATİSTİKÎ BİLGİLERİ </t>
  </si>
  <si>
    <t>BİRLEŞTİRİLMİŞ SINIFLI
OKUL / ÖĞRENCİ SAYILARI</t>
  </si>
  <si>
    <t>CANİK</t>
  </si>
  <si>
    <t>İLKADIM</t>
  </si>
  <si>
    <t>TEKKEKÖY</t>
  </si>
  <si>
    <t>TABLO 25 :</t>
  </si>
  <si>
    <t>ATAKUM</t>
  </si>
  <si>
    <t>DİĞER</t>
  </si>
  <si>
    <t>TOPLAM ÖĞRETMEN SAYISI</t>
  </si>
  <si>
    <t>İNTERNET BAĞLANTISI BULUNAN RESMÎ OKUL SAYILARI</t>
  </si>
  <si>
    <t>Yılı</t>
  </si>
  <si>
    <t>Genel bütçeden tahsis edilen ödenek miktarı</t>
  </si>
  <si>
    <t>Harcanan</t>
  </si>
  <si>
    <t>Kalan</t>
  </si>
  <si>
    <t>TABLO 26 :</t>
  </si>
  <si>
    <t>ÖDENEKLER VE KULLANIM DURUMU TABLOSU</t>
  </si>
  <si>
    <t>Kurum sayısı</t>
  </si>
  <si>
    <t>Kiraya verilen kantin sayısı</t>
  </si>
  <si>
    <t>Okul Aile Birliği tarafından işletilen kantin sayısı</t>
  </si>
  <si>
    <t>Kantin gelirleri toplamı (TL)</t>
  </si>
  <si>
    <t>İlçe payı toplamı (TL)</t>
  </si>
  <si>
    <t>TABLO 27 :</t>
  </si>
  <si>
    <t>TABLO 28 :</t>
  </si>
  <si>
    <t>DERS KİTABI SAYISI</t>
  </si>
  <si>
    <t>İLKÖĞRETİM</t>
  </si>
  <si>
    <t>ORTAÖĞRETİM</t>
  </si>
  <si>
    <t>Hizmet içi eğitim gerçekleştirilen alan sayısı</t>
  </si>
  <si>
    <t>Her yıl en az bir hizmet içi eğitime katılan personel sayısı</t>
  </si>
  <si>
    <t>PERSONEL HİZMET İÇİ EĞİTİM BİLGİLERİ</t>
  </si>
  <si>
    <t>Toplam Öğretmen Sayısı</t>
  </si>
  <si>
    <t>Toplam Personel Sayısı</t>
  </si>
  <si>
    <t>Mezun Personel Sayısı</t>
  </si>
  <si>
    <t>TABLO 23 :</t>
  </si>
  <si>
    <t>İLÇE KANTİN GELİRLERİ TABLOSU</t>
  </si>
  <si>
    <t>CANİK İLÇE MİLLİ EĞİTİM MÜDÜRLÜĞÜ
İSTATİSTİK BİLGİ FORMLARI</t>
  </si>
  <si>
    <t xml:space="preserve">TABLO 14c:                </t>
  </si>
  <si>
    <t xml:space="preserve">TABLO 14b:                </t>
  </si>
  <si>
    <t xml:space="preserve">TABLO 14a:                </t>
  </si>
  <si>
    <t>TABLO 13:</t>
  </si>
  <si>
    <t>TABLO 12:</t>
  </si>
  <si>
    <t>TABLO 11b:</t>
  </si>
  <si>
    <t>TABLO 11a:</t>
  </si>
  <si>
    <t>TABLO 10:</t>
  </si>
  <si>
    <t>TABLO 9:</t>
  </si>
  <si>
    <t>TABLO 8:</t>
  </si>
  <si>
    <t>TABLO 6:</t>
  </si>
  <si>
    <t>TABLO 5:</t>
  </si>
  <si>
    <t>TABLO 4:</t>
  </si>
  <si>
    <t>TABLO 3:</t>
  </si>
  <si>
    <t xml:space="preserve">TABLO 2:                </t>
  </si>
  <si>
    <t>Tarih</t>
  </si>
  <si>
    <t>Tablo No</t>
  </si>
  <si>
    <t>İmza</t>
  </si>
  <si>
    <t>CANİK İLÇE MİLLİ EĞİTİM MÜDÜRLÜĞÜ
İSTATİSTİKİ BİLGİ TOPLAMA FORMU İMZA SİRKÜSÜ</t>
  </si>
  <si>
    <t>TABLO 29 :</t>
  </si>
  <si>
    <t>ULUSLARARASI HAREKETLİLİK PROGRAMLARINA / PROJELERİNE KATILAN ÖĞRETMEN SAYISI</t>
  </si>
  <si>
    <t>ULUSLARARASI HAREKETLİLİK PROGRAMLARINA / PROJELERİNE KATILAN ÖĞRENCİ SAYISI</t>
  </si>
  <si>
    <t>OKUL ÖNCESİ EĞİTİM VERİLERİ
-TABLO 2-
(EĞİTİM-ÖĞRETİM BÜROSU)</t>
  </si>
  <si>
    <t>TEMEL EĞİTİM VERİLERİ
-TABLO 3-
(EĞİTİM-ÖĞRETİM BÜROSU)</t>
  </si>
  <si>
    <t>BİRLEŞTİRİLMİŞ SINIFLI
OKUL / ÖĞRENCİ SAYILARI
-TABLO 4-
(EĞİTİM-ÖĞRETİM BÜROSU)</t>
  </si>
  <si>
    <t>ORTAÖĞRETİM EĞİTİM VERİLERİ
-TABLO5-
(EĞİTİM-ÖĞRETİM BÜROSU)</t>
  </si>
  <si>
    <t>MESLEKİ VE TEKNİK/ DİN ÖĞRETİMİ EĞİTİM VERİLERİ
-TABLO6-
(EĞİTİM-ÖĞRETİM BÜROSU)</t>
  </si>
  <si>
    <t>ÇAĞ NÜFUSU VE DEMOGRAFİK DURUM
-TABLO 8-
(EĞİTİM-ÖĞRETİM BÜROSU)</t>
  </si>
  <si>
    <t>İLÇE M.E.M GİH NORMA ESAS BOŞ / DOLU KADROLAR
-TABLO 9-
(ATAMA BÜROSU)</t>
  </si>
  <si>
    <t>YÖNETİCİ DURUMU
-TABLO 10-
(ATAMA BÜROSU)</t>
  </si>
  <si>
    <t>PERSONEL DURUMU
-TABLO 11a-
(ATAMA BÜROSU)</t>
  </si>
  <si>
    <t>DİĞER STATÜLER PERSONEL DURUMU
-TABLO 11b-
(ATAMA BÜROSU)</t>
  </si>
  <si>
    <t>ÖĞRETMEN SAYILARI
-TABLO 12-
(ATAMA BÜROSU)</t>
  </si>
  <si>
    <t>ÖZEL EĞİTİM ÖĞRETİM KURUMLARI BİLGİLERİ
-TABLO 13-
(ÖZEL ÖĞRETİM KURUMLARI BÜROSU)</t>
  </si>
  <si>
    <t>TAŞIMALI EĞİTİM BİLGİLERİ
-TABLO 14a-
(TAŞIMALI EĞİTİM BÜROSU)</t>
  </si>
  <si>
    <t>TAŞIMALI EĞİTİM MAALİYET BİLGİLERİ
-TABLO 14b-
(TAŞIMALI EĞİTİM BÜROSU)</t>
  </si>
  <si>
    <t>TAŞIMALI ÖĞRENCİ BAŞINA MAALİYET
-TABLO 14c-
(TAŞIMALI EĞİTİM BÜROSU)</t>
  </si>
  <si>
    <t>FATİH PROJESİ KAPSAMINDA VERİLEN DONANIM BİLGİLERİ
-TABLO 15-
(BİLGİ İŞLEM BÜROSU)</t>
  </si>
  <si>
    <t>İNTERNET BAĞLANTISI BULUNAN RESMÎ OKUL SAYILARI
-TABLO 16-
(BİLGİ İŞLEM BÜROSU)</t>
  </si>
  <si>
    <t>ÖĞRENCİ DEVAMSIZLIK DURUM TABLOSU
-TABLO 17-
(EĞİTİM-ÖĞRETİM BÜROSU)</t>
  </si>
  <si>
    <t>ÖĞRENCİ DİSİPLİN DURUMU TABLOSU
-TABLO 18-
(EĞİTİM-ÖĞRETİM BÜROSU)</t>
  </si>
  <si>
    <t>ÖRGÜN EĞİTİM KURUML. ÖĞR. SINIF TEKRAR DURUMU 
-TABLO 19-
(EĞİTİM-ÖĞRETİM BÜROSU)</t>
  </si>
  <si>
    <t>ÖĞRETMENLERİN DİSİPLİN VE ÖDÜL DURUMU TABLOSU
-TABLO 20-
(ÖZLÜK BÜROSU)</t>
  </si>
  <si>
    <t>ÖĞRETMENLERİN LİSANS ÜSTÜ EĞİTİM DURUMU TABLOSU
-TABLO 21-
(ÖZLÜK BÜROSU)</t>
  </si>
  <si>
    <t>HALK EĞİTİM MERKEZLERİ KURS İSTATİSTİKÎ BİLGİLERİ 
-TABLO 22-
(EĞİTİM-ÖĞRETİM BÜROSU)</t>
  </si>
  <si>
    <t>PERSONEL HİZMET İÇİ EĞİTİM BİLGİLERİ
-TABLO 23-
(ATAMA BÜROSU</t>
  </si>
  <si>
    <t>TÜBİTAK PROJE BAŞVURULARI
-TABLO 24-
(AR-GE BÜROSU)</t>
  </si>
  <si>
    <t>ÖĞRETMEN İKAMETGAH BİLGİLERİ
-TABLO 25-
(ATAMA BÜROSU)</t>
  </si>
  <si>
    <t>ÖDENEKLER VE KULLANIM DURUMU TABLOSU
-TABLO 26-
(DESTEK BÜRO-KANTİN İHALE)</t>
  </si>
  <si>
    <t>İLÇE KANTİN GELİRLERİ TABLOSU
-TABLO 27-
(DESTEK BÜRO-KANTİN İHALE)</t>
  </si>
  <si>
    <t>DERS KİTABI SAYISI
-TABLO 28-
(DESTEK BÜRO)</t>
  </si>
  <si>
    <t>ERASMUS PROJELERİ
-TABLO 29-
(AR-GE BÜROSU)</t>
  </si>
  <si>
    <t>MEZUN ÖĞRENCİ</t>
  </si>
  <si>
    <t>YGS GİREN ÖĞRENCİ</t>
  </si>
  <si>
    <t>LYS GİREN ÖĞRENCİ</t>
  </si>
  <si>
    <t>AÇIK ÖĞRETİM LİSANS</t>
  </si>
  <si>
    <t>AÇIK ÖĞRETİM ÖNLİSANS</t>
  </si>
  <si>
    <t>LİSANS</t>
  </si>
  <si>
    <t>ÖNLİSANS</t>
  </si>
  <si>
    <t>GENEL TOPLAM</t>
  </si>
  <si>
    <t>YIL</t>
  </si>
  <si>
    <t>ÜNİVERSİTEYE YERLEŞEN ÖĞRENCİ SAYILARI</t>
  </si>
  <si>
    <t>TABLO 7 :</t>
  </si>
  <si>
    <t>ÜNİVERSİTEYE YERLEŞEN ÖĞRENCİ SAYILARI
-TABLO 7-
(EĞİTİM-ÖĞRETİM BÜROSU)</t>
  </si>
  <si>
    <t xml:space="preserve">Tekli sınav </t>
  </si>
  <si>
    <t>X</t>
  </si>
  <si>
    <t>DESTEKLEME YETİŞTİRME KURSLARI</t>
  </si>
  <si>
    <t>Kursa Başvuran 
Öğrenci Sayısı</t>
  </si>
  <si>
    <t>Kurs Merkezi</t>
  </si>
  <si>
    <t>2015-2016 I. Dönem</t>
  </si>
  <si>
    <t>2015-2016 II. Dönem</t>
  </si>
  <si>
    <t>2015-2016 Yaz Dönemi</t>
  </si>
  <si>
    <t>2016-2017 I. Dönem</t>
  </si>
  <si>
    <t>2016-2017 II. Dönem</t>
  </si>
  <si>
    <t>2016-2017 Yaz Dönemi</t>
  </si>
  <si>
    <t>2017-2018 I. Dönem</t>
  </si>
  <si>
    <t>2017-2018 II. Dönem</t>
  </si>
  <si>
    <t>2017-2018 Yaz Dönemi</t>
  </si>
  <si>
    <t>ÖZEL EĞİTİM SINIFLARI/ÖĞRENCİ SAYILARI</t>
  </si>
  <si>
    <t>HAFİF</t>
  </si>
  <si>
    <t>AĞIR</t>
  </si>
  <si>
    <t>OKUL ADI</t>
  </si>
  <si>
    <t>ŞUBE SAYISI</t>
  </si>
  <si>
    <t>100.Yıl İlkokulu</t>
  </si>
  <si>
    <t>İnönü İlkokulu</t>
  </si>
  <si>
    <t>Yavuz Selim İlkokulu</t>
  </si>
  <si>
    <t>Canik Özel Eğitim Uygulama Merkezi I. Kademe</t>
  </si>
  <si>
    <t>Emrullah Efendi Ortaokulu</t>
  </si>
  <si>
    <t>Fatih Ortaokulu</t>
  </si>
  <si>
    <t>Tevfik İleri Ortaokulu</t>
  </si>
  <si>
    <t xml:space="preserve">Canik Özel Eğitim Uygulama Merkezi I. Kademe </t>
  </si>
  <si>
    <t xml:space="preserve">Canik Özel Eğitim Uygulama Merkezi II. Kademe </t>
  </si>
  <si>
    <t>GENEL</t>
  </si>
  <si>
    <t>DESTEK EĞİTİM ODALARI</t>
  </si>
  <si>
    <t>S.N.</t>
  </si>
  <si>
    <t>SINIF SAYISI</t>
  </si>
  <si>
    <t>100. Yıl İlkokulu</t>
  </si>
  <si>
    <t>Başkonak İlkokulu</t>
  </si>
  <si>
    <t>Toptepe İlkokulu</t>
  </si>
  <si>
    <t>Kocatepe İlkokulu</t>
  </si>
  <si>
    <t>Fatih Temiz İlkokulu</t>
  </si>
  <si>
    <t>Tuzaklı İlkokulu</t>
  </si>
  <si>
    <t>Hacinaipli İlkokulu</t>
  </si>
  <si>
    <t>Haciismail İlkokulu</t>
  </si>
  <si>
    <t>Dereler İlkokulu</t>
  </si>
  <si>
    <t>Hasköy  Ortaokulu</t>
  </si>
  <si>
    <t>Belediyeevleri İmam Hatip Ortaokulu</t>
  </si>
  <si>
    <t>Fatih Temiz Ortaokulu</t>
  </si>
  <si>
    <t>Hacıismail Ortaokulu</t>
  </si>
  <si>
    <t>Gölalan İmam Hatip Ortaokulu</t>
  </si>
  <si>
    <t>İnönü Ortaokulu</t>
  </si>
  <si>
    <t>Hasköy Cumhuriyet İlkokulu</t>
  </si>
  <si>
    <t>*</t>
  </si>
  <si>
    <t>NOT: Yıllık taşıma ve yemek maliyetleri; yemek verilen gün sayısı, yemek yiyen öğrenci sayısı ve taşınan öğrenci sayılarında oluşan değişikliklerden etkilenmektedir.</t>
  </si>
  <si>
    <t>NOT: Ortaokul öğrencileri, ilkokul öğrencileri ile taşındığından yemek ve taşıma ihaleleri birlikte yapılmaktadır.</t>
  </si>
  <si>
    <t xml:space="preserve">1. Faz 2012 de başlamış olup Anadolu Liselerine;
Canik İ.M.K.B, Türk Telekom Mesleki ve Teknik  Anadolu Lisesi ve 
Karşıyaka Anadolu Lisesi ne:   3 adet etkileşimli tahta ve 3 adet çok amaçlı yazıcı  verilmiştir.
1.Faz  (2014-2015):  İlkokul ve Ortaokullara 50 adet  çok amaçlı yazıcı verilmiştir.
2013-2014 eğitim-öğretim yılında;  Canik İ.M.K.B. Anadolu Lisesi, TürkTelekom Mesleki ve Teknik Anadolu Lisesi ve Karşıyaka Anadolu Lisesi’ne fiber kablo döşeme.
2. Faz I. Kısım (2014-2015) : Meslek Liseleri ve İmam-Hatip Ortaokullarına  60 adet etkileşimli tahta verildi.  2. Faz II. Kısım (2015-2016): Ortaokullara 321 adet etkileşimli tahta verilmiştir.
Anadolu Liseleri öğretmen ve öğrencilerine , Meslek Liselerinin ise sadece öğretmenlerine  2014 yılında 765adet, 2015-2016 eğitim öğretim yılında ise; 717 adet tablet dağıtılmıştır.
2. Faz (2017-2018) Fiber Kablo Döşeme:
Fatih Temiz İlk-Ortaokulu, Hacınaipli İlk-Ortaokulu, Başkonak İlk-Ortaokulu, Hacıismail İlk-Ortaokulu, Başalan Cumhuriyet İlk-Ortaokulu ve İmam-Hatip O.O.,Gökçepınar İlk-Ortaokulu, Emrullah Efendi İlkokulu ve İmam-Hatip O.O., Tuzaklı İlk-Ortaokulu, Dereler İlk-Ortaokulu
  3. Faz da planlanan ise; 
25 Okula (İlk-Ortaokul birlikte) 274 adet akıllı tahta dağıtılmasıdır.
</t>
  </si>
  <si>
    <t>FATİH PROJESİ KAPSAMINDA VERİLEN DONATIM BİLGİLERİ</t>
  </si>
  <si>
    <t>ONDOKUZMAYIS</t>
  </si>
  <si>
    <t>BÖLGE TOPLAM</t>
  </si>
  <si>
    <t xml:space="preserve">2012-2013 eğitim öğretim dönemi </t>
  </si>
  <si>
    <t xml:space="preserve">2013-2014 eğitim öğretim dönemi </t>
  </si>
  <si>
    <t xml:space="preserve">2014-2015 eğitim öğretim dönemi </t>
  </si>
  <si>
    <t xml:space="preserve">2015-2016 eğitim öğretim dönemi </t>
  </si>
  <si>
    <t xml:space="preserve">2016-2017 eğitim öğretim dönemi </t>
  </si>
  <si>
    <t xml:space="preserve">2017-2018 eğitim öğretim dönemi </t>
  </si>
  <si>
    <t xml:space="preserve">2009-2010 eğitim öğretim dönemi </t>
  </si>
  <si>
    <t xml:space="preserve">2011-2012 eğitim öğretim dönemi </t>
  </si>
  <si>
    <t xml:space="preserve">2010-2011 eğitim öğretim dönemi </t>
  </si>
  <si>
    <t>Canik İmam Hatip Ortaokulu</t>
  </si>
  <si>
    <t>EĞİTİM ÖĞRETİM YILI</t>
  </si>
  <si>
    <t xml:space="preserve">2018-2019eğitim öğretim dönemi </t>
  </si>
  <si>
    <t xml:space="preserve">2018-2019 eğitim öğretim dönemi </t>
  </si>
  <si>
    <t>969.480.00</t>
  </si>
  <si>
    <t>TÜM PERSONELİN LİSANS ÜSTÜ EĞİTİM DURUMU TABLOSU</t>
  </si>
  <si>
    <t xml:space="preserve">2019-2020eğitim öğretim dönemi </t>
  </si>
  <si>
    <t xml:space="preserve">2020-2021eğitim öğretim dönemi </t>
  </si>
  <si>
    <t xml:space="preserve">2020-2021 eğitim öğretim dönemi </t>
  </si>
  <si>
    <t>2021-2022</t>
  </si>
  <si>
    <t xml:space="preserve">2019-2020 I DÖNEM </t>
  </si>
  <si>
    <t xml:space="preserve">2020-2021 II DÖNEM </t>
  </si>
  <si>
    <t xml:space="preserve">2020-2021 YAZ  </t>
  </si>
  <si>
    <t>1,522,29</t>
  </si>
  <si>
    <t>1.574,313,26</t>
  </si>
  <si>
    <t>2.957,187,20</t>
  </si>
  <si>
    <t>1.840,236,106</t>
  </si>
  <si>
    <t>4.797,423,26</t>
  </si>
  <si>
    <t>1498 (5 yaş)</t>
  </si>
  <si>
    <t xml:space="preserve">2019-2020 eğitim öğretim dönemi </t>
  </si>
  <si>
    <t>108,966.50</t>
  </si>
  <si>
    <t>10,896.65</t>
  </si>
  <si>
    <t>ÖĞRETMEN İKAMETGAH BİLGİLERİ (YÖNETİCİLER HARİÇ)</t>
  </si>
  <si>
    <t>ÖĞRETMEN SAYILARI (YÖNETİCİLER HARİÇ)</t>
  </si>
  <si>
    <t>MESLEKİ VE TEKNİK/ İMAM HATİP LİSELERİ  VERİLERİ</t>
  </si>
  <si>
    <t>ÖĞRETMENLERİN DİSİPLİN VE ÖDÜL DURUMU TABLOSU (YÖNETİCİLER DAHİL)</t>
  </si>
  <si>
    <t>OKUL ÖNCESİ EĞİTİM VERİLERİ (İlçe Emrindekiler Dahil)</t>
  </si>
  <si>
    <t>TEMEL EĞİTİM VERİLERİ (İlçe Emrindekiler Dahil)</t>
  </si>
  <si>
    <t xml:space="preserve">ALAÇAM </t>
  </si>
  <si>
    <t xml:space="preserve">ASARCIK </t>
  </si>
  <si>
    <t xml:space="preserve">ATAKUM </t>
  </si>
  <si>
    <t xml:space="preserve">AYVACIK  </t>
  </si>
  <si>
    <t xml:space="preserve">BAFRA </t>
  </si>
  <si>
    <t xml:space="preserve">CANİK </t>
  </si>
  <si>
    <t xml:space="preserve">ÇARŞAMBA </t>
  </si>
  <si>
    <t xml:space="preserve">HAVZA </t>
  </si>
  <si>
    <t xml:space="preserve">İLKADIM </t>
  </si>
  <si>
    <t xml:space="preserve">KAVAK </t>
  </si>
  <si>
    <t xml:space="preserve">LADİK </t>
  </si>
  <si>
    <t xml:space="preserve">SALIPAZARI </t>
  </si>
  <si>
    <t xml:space="preserve">TEKKEKÖY </t>
  </si>
  <si>
    <t xml:space="preserve">TERME </t>
  </si>
  <si>
    <t xml:space="preserve">VEZİRKÖPRÜ </t>
  </si>
  <si>
    <t xml:space="preserve">YAKAKENT </t>
  </si>
  <si>
    <r>
      <t>İLÇE ADI</t>
    </r>
    <r>
      <rPr>
        <sz val="14"/>
        <color rgb="FF000000"/>
        <rFont val="Calibri"/>
        <family val="2"/>
        <charset val="162"/>
        <scheme val="minor"/>
      </rPr>
      <t xml:space="preserve"> </t>
    </r>
  </si>
  <si>
    <t>RESMİ</t>
  </si>
  <si>
    <t>ÖZEL</t>
  </si>
  <si>
    <t>T.</t>
  </si>
  <si>
    <t>PROJE  BAŞVURU SAYISI</t>
  </si>
  <si>
    <t>BÖLGE SERGİSİNE KATILAN PROJE SAYISI</t>
  </si>
  <si>
    <t xml:space="preserve">BÖLGE FİNALİ ÖDÜL ALAN </t>
  </si>
  <si>
    <t>TÜRKİYE FİNALİNE KATILAN PROJE SAYISI</t>
  </si>
  <si>
    <t>TÜRKİYE FİNAL ÖDÜL ALAN</t>
  </si>
  <si>
    <t>99+2</t>
  </si>
  <si>
    <t>10+1</t>
  </si>
  <si>
    <t>1+1</t>
  </si>
  <si>
    <t>214+3</t>
  </si>
  <si>
    <t>14+1</t>
  </si>
  <si>
    <t>SAMSUN TOPLAM</t>
  </si>
  <si>
    <t>NOT 1: ALAÇAM ŞADİYE-MUZAFFER TURHAN ANADOLU LİSESİ  İLE İLKADIM KÖKSAL ERSAYIN ANADOLU LİSESİ ORTAK PROJE YAPMIŞTIR</t>
  </si>
  <si>
    <t>NOT 1:  SAMSUN YEŞİLKENT ANADOLU LİSESİ İLE SAMSUN ÖZEL SAMSUN SINAV ANADOLU LİSESİ ORTAK PROJE YAPMIŞTIR.</t>
  </si>
  <si>
    <t>NOT 1: ÇARŞAMBA ALİ FUAT BAŞGİ ANADOLU LİSESİ ANKARA FİNALİNDE DEĞERLER EĞİTİMİ ALANINDA ÖDÜL ALMIŞTIR.</t>
  </si>
  <si>
    <t>NOT 1: SAMSUN İBRAHİM TANRIVERDİ SOSYAL BİLİMLER LİSESİ VE SAMSUN ROTARY KULÜBÜ BİLİM VE SANAT MERKEZİ ORTAK PROJE YAPMIŞTIR.</t>
  </si>
  <si>
    <t>NOT 1: SAMSUN ROTARY KULÜBÜ BİLİM VE SANAT MERKEZİ İLE ÖZEL TAKEV ANADOLU LİSESİ ORTAK PROJE YAPMIŞTIR.</t>
  </si>
  <si>
    <t>NOT 1: 99+2 ÖRNEĞİNDE OLDUĞU GİBİ "+2"  "İLGİLİ İLÇEDE BAŞKA BİR İLÇEYLE YAPILMIŞ 2 ORTAK PROJE VAR" ANLAMINA GELMEKTEDİR</t>
  </si>
  <si>
    <t>NOT 2: ATAKUM ONUR ATEŞ ANADOLU LİSESİ İLE  İLKADIM KÖKSAL ERSAYIN ANADOLU LİSESİ ORTAK PROJE YAPMIŞTIR</t>
  </si>
  <si>
    <t>NOT 2: İLKADIM PİRİ REİS MTAL (2.LİK) VE CANİK İMKB (TEŞVİK) LİSELERİ FİNALDE ÖDÜL ALMIŞTIR.</t>
  </si>
  <si>
    <t>İLÇE ADI</t>
  </si>
  <si>
    <t>İLÇEDEKİ RESMİ OKUL SAYISI (2019)</t>
  </si>
  <si>
    <t>BAŞVURU</t>
  </si>
  <si>
    <t>KABUL</t>
  </si>
  <si>
    <t>O.</t>
  </si>
  <si>
    <t>L.</t>
  </si>
  <si>
    <t>ALAÇAM</t>
  </si>
  <si>
    <t>ASARCIK</t>
  </si>
  <si>
    <t xml:space="preserve">AYVACIK </t>
  </si>
  <si>
    <t>BAFRA</t>
  </si>
  <si>
    <t>ÇARŞAMBA</t>
  </si>
  <si>
    <t>HAVZA</t>
  </si>
  <si>
    <t>KAVAK</t>
  </si>
  <si>
    <t>LADİK</t>
  </si>
  <si>
    <t>SALIPAZARI</t>
  </si>
  <si>
    <t>TERME</t>
  </si>
  <si>
    <t>VEZİRKÖPRÜ</t>
  </si>
  <si>
    <t>YAKAKENT</t>
  </si>
  <si>
    <t>TOPLAM (Samsun)</t>
  </si>
  <si>
    <t>TOPLAM (Türkiye)</t>
  </si>
  <si>
    <t>Başvuru</t>
  </si>
  <si>
    <t>TYT</t>
  </si>
  <si>
    <t>AYT</t>
  </si>
  <si>
    <t>DESTEKLEME YETİŞTİRME KURSLARI
-TABLO 30-
(EĞİTİM-ÖĞRETİM)</t>
  </si>
  <si>
    <t>TABLO 30 :</t>
  </si>
  <si>
    <t>TABLO 31 :</t>
  </si>
  <si>
    <t>ÖZEL EĞİTİM SINIFLARI/ÖĞRENCİ SAYILARI
-TABLO 31-
(EĞİTİM-ÖĞRETİM)</t>
  </si>
  <si>
    <t>TABLO 32 :</t>
  </si>
  <si>
    <t>DESTEK EĞİTİM ODALARI
-TABLO 32-
(EĞİTİM-ÖĞRETİM)</t>
  </si>
  <si>
    <t>Teslim EDEN
Adı Soyadı</t>
  </si>
  <si>
    <t xml:space="preserve">2021-2022 eğitim öğretim dönemi </t>
  </si>
  <si>
    <t>SAMSUN İLİNİN BÖLGEYE ORANI (%)</t>
  </si>
  <si>
    <t>TÜRKİYE GENELİ</t>
  </si>
  <si>
    <t xml:space="preserve">                      TÜBİTAK 2204 B ORTAOKUL ÖĞRENCİLERİ ARAŞTIRMA PROJELERİ YARIŞMASI İLÇELERE GÖRE PROJE BAŞVURU SAYILARI</t>
  </si>
  <si>
    <t>İlçedeki Okul Sayısı</t>
  </si>
  <si>
    <t>Proje Başvurusu Yapan Okul Sayısı</t>
  </si>
  <si>
    <t>İlçede Proje Çalışması Yapan Okul Oranı (%)</t>
  </si>
  <si>
    <t>İlçede Yapılan Proje Başvuru Sayısı</t>
  </si>
  <si>
    <t>Okul Başına Düşen Proje Sayısı</t>
  </si>
  <si>
    <t>İL GENELİ</t>
  </si>
  <si>
    <t>TÜBİTAK 4006 BİLİM FUARLARI İSTATİSTİKLERİ</t>
  </si>
  <si>
    <t>Çalışma Kitabı (İlköğretim)</t>
  </si>
  <si>
    <t>221,615,64</t>
  </si>
  <si>
    <t>Toplam  öğretmen ve Personel Sayısı</t>
  </si>
  <si>
    <t>1611(5 yaş)</t>
  </si>
  <si>
    <t>2020-2021 yılı pandemi nedeni ile devamsızlık tablosu doldurulamamıştır.</t>
  </si>
  <si>
    <t>292,171,32</t>
  </si>
  <si>
    <t>125,744,72</t>
  </si>
  <si>
    <t xml:space="preserve">    </t>
  </si>
  <si>
    <t>11,581,74</t>
  </si>
  <si>
    <t>1,484,70</t>
  </si>
  <si>
    <t>122,152,83</t>
  </si>
  <si>
    <t>32,622,83</t>
  </si>
  <si>
    <t>551,397,08</t>
  </si>
  <si>
    <t>901,905,35</t>
  </si>
  <si>
    <t>440,390,7</t>
  </si>
  <si>
    <t>1,068,122,31</t>
  </si>
  <si>
    <t>67,217,19187</t>
  </si>
  <si>
    <t>79,922,284,79</t>
  </si>
  <si>
    <t>108,878,539,75</t>
  </si>
  <si>
    <t>31,621,64</t>
  </si>
  <si>
    <t>122,098,05</t>
  </si>
  <si>
    <t>539,815,34</t>
  </si>
  <si>
    <t>680,289,71</t>
  </si>
  <si>
    <t>438,906,00</t>
  </si>
  <si>
    <t>1,034,616,83</t>
  </si>
  <si>
    <t>111,261,32669</t>
  </si>
  <si>
    <t>134,937,801,11</t>
  </si>
  <si>
    <t>137,739,881,32</t>
  </si>
  <si>
    <t>1,001,19</t>
  </si>
  <si>
    <t>33,505,48</t>
  </si>
  <si>
    <t>ÖZEL  ÖĞRETİM KURUMLARI BİLGİLERİ</t>
  </si>
  <si>
    <t xml:space="preserve">PANDEMİ NEDENİ İLE GİDİLMEDİ </t>
  </si>
  <si>
    <t xml:space="preserve">2022 MART SONU İTİBARİ İLE </t>
  </si>
  <si>
    <t xml:space="preserve">YILA GÖRE </t>
  </si>
  <si>
    <t xml:space="preserve">ÖZEL İLKOKUL </t>
  </si>
  <si>
    <t>ÖZEL ORTAOKUL</t>
  </si>
  <si>
    <t xml:space="preserve">                      TÜBİTAK 2204 A LİSE ÖĞRENCİLERİ ARAŞTIRMA PROJELERİ YARIŞMASI SAMSUN İSTATİSTİKLERİ</t>
  </si>
  <si>
    <t>OKULLAR (2021)</t>
  </si>
  <si>
    <t>T</t>
  </si>
  <si>
    <t>1.</t>
  </si>
  <si>
    <t>2.</t>
  </si>
  <si>
    <t>3.</t>
  </si>
  <si>
    <t>27+3</t>
  </si>
  <si>
    <t>98+1</t>
  </si>
  <si>
    <t>32+1</t>
  </si>
  <si>
    <t>22+3</t>
  </si>
  <si>
    <t>* " +3" şeklinde ifade edilen rakamlar iki farklı ilçeden okulun ortak projesi anlamına gelmektedir.</t>
  </si>
  <si>
    <t>NOT 3: BU PROJELER HER İKİ İLÇEYEDE YAZILMIŞTIR.2014 DE İL DÜZEYİNDE TOPLAM  DAVET EDİLEN PROJE SAYISI 48 DİR.</t>
  </si>
  <si>
    <t>2020-2022</t>
  </si>
  <si>
    <t>220,108.13</t>
  </si>
  <si>
    <t>22,108,13</t>
  </si>
  <si>
    <t>59,969,15</t>
  </si>
  <si>
    <t>5,969,15</t>
  </si>
  <si>
    <t>2022-2023</t>
  </si>
  <si>
    <t xml:space="preserve">aradaki farklar norm fazlası öğretmenlerden kaynaklı </t>
  </si>
  <si>
    <t>1775(5 yaş)</t>
  </si>
  <si>
    <t>2,750.384</t>
  </si>
  <si>
    <t>1,241.485</t>
  </si>
  <si>
    <t>3,991.869</t>
  </si>
  <si>
    <t>1,465,382.01</t>
  </si>
  <si>
    <t>574,377,41</t>
  </si>
  <si>
    <t>2,039,759,42</t>
  </si>
  <si>
    <t>4,215,766,01</t>
  </si>
  <si>
    <t>1,815,862,41</t>
  </si>
  <si>
    <t>6,031,628,42</t>
  </si>
  <si>
    <t>2 GÜNLÜK</t>
  </si>
  <si>
    <t>2 YILLIK</t>
  </si>
  <si>
    <t>2,723,15</t>
  </si>
  <si>
    <t>3,547,00</t>
  </si>
  <si>
    <t>ORTAÖĞRETİM EĞİTİM VERİLERİ (ANADOLU LİSELERİ)</t>
  </si>
  <si>
    <t>BÜNYESİNDE ANASINIFI OLAN OKULLARIN DERSLİKLERİ 2019 YILINDAN SONRA DAHİL EDİLMEMİŞTİR.</t>
  </si>
  <si>
    <t xml:space="preserve">CNAHİT ZARİFOĞLU İLKOKULU AÇILDI </t>
  </si>
  <si>
    <t>1,904,408</t>
  </si>
  <si>
    <t>1994,934,155,90</t>
  </si>
  <si>
    <t>1993,768,760,20</t>
  </si>
  <si>
    <t>1050,748,760,14</t>
  </si>
  <si>
    <t xml:space="preserve">2022 NİSAN İTİBARİ İLE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</si>
</sst>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#,##0.00\ _₺"/>
    <numFmt numFmtId="166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7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0"/>
      <color rgb="FF000000"/>
      <name val="Tahoma"/>
      <family val="2"/>
      <charset val="162"/>
    </font>
    <font>
      <b/>
      <sz val="10"/>
      <color rgb="FF000000"/>
      <name val="Tahoma"/>
      <family val="2"/>
      <charset val="162"/>
    </font>
    <font>
      <b/>
      <sz val="12"/>
      <color theme="1"/>
      <name val="Tahoma"/>
      <family val="2"/>
      <charset val="162"/>
    </font>
    <font>
      <sz val="12"/>
      <color theme="1"/>
      <name val="Tahoma"/>
      <family val="2"/>
      <charset val="16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Verdan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3" tint="-0.499984740745262"/>
      <name val="Tahoma"/>
      <family val="2"/>
      <charset val="162"/>
    </font>
    <font>
      <b/>
      <sz val="8"/>
      <color theme="3" tint="-0.499984740745262"/>
      <name val="Tahoma"/>
      <family val="2"/>
      <charset val="162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sz val="14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color rgb="FFFF0000"/>
      <name val="Tahoma"/>
      <family val="2"/>
      <charset val="162"/>
    </font>
    <font>
      <b/>
      <sz val="14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theme="1" tint="4.9989318521683403E-2"/>
      <name val="Arial Tur"/>
    </font>
    <font>
      <sz val="16"/>
      <color rgb="FF00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23" fillId="0" borderId="0"/>
  </cellStyleXfs>
  <cellXfs count="715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Fill="1"/>
    <xf numFmtId="0" fontId="0" fillId="0" borderId="1" xfId="0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0" fontId="9" fillId="0" borderId="1" xfId="0" applyNumberFormat="1" applyFont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4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9" fillId="0" borderId="0" xfId="0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0" fillId="3" borderId="15" xfId="1" applyNumberFormat="1" applyFont="1" applyFill="1" applyBorder="1" applyAlignment="1" applyProtection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3" borderId="15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0" fillId="3" borderId="1" xfId="1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1" fillId="5" borderId="1" xfId="1" applyNumberFormat="1" applyFont="1" applyFill="1" applyBorder="1" applyAlignment="1" applyProtection="1">
      <alignment horizontal="center" vertical="center" wrapText="1"/>
    </xf>
    <xf numFmtId="0" fontId="21" fillId="6" borderId="1" xfId="1" applyNumberFormat="1" applyFont="1" applyFill="1" applyBorder="1" applyAlignment="1" applyProtection="1">
      <alignment horizontal="center" vertical="center" wrapText="1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7" borderId="1" xfId="1" applyNumberFormat="1" applyFont="1" applyFill="1" applyBorder="1" applyAlignment="1" applyProtection="1">
      <alignment horizontal="center" vertical="center" wrapText="1"/>
    </xf>
    <xf numFmtId="0" fontId="21" fillId="9" borderId="1" xfId="1" applyNumberFormat="1" applyFont="1" applyFill="1" applyBorder="1" applyAlignment="1" applyProtection="1">
      <alignment horizontal="center" vertical="center" wrapText="1"/>
    </xf>
    <xf numFmtId="0" fontId="21" fillId="12" borderId="1" xfId="1" applyNumberFormat="1" applyFont="1" applyFill="1" applyBorder="1" applyAlignment="1" applyProtection="1">
      <alignment horizontal="center" vertical="center" wrapText="1"/>
    </xf>
    <xf numFmtId="0" fontId="21" fillId="11" borderId="1" xfId="1" applyNumberFormat="1" applyFont="1" applyFill="1" applyBorder="1" applyAlignment="1" applyProtection="1">
      <alignment horizontal="center" vertical="center" wrapText="1"/>
    </xf>
    <xf numFmtId="0" fontId="21" fillId="10" borderId="1" xfId="1" applyNumberFormat="1" applyFont="1" applyFill="1" applyBorder="1" applyAlignment="1" applyProtection="1">
      <alignment horizontal="center" vertical="center" wrapText="1"/>
    </xf>
    <xf numFmtId="0" fontId="21" fillId="8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3" borderId="2" xfId="1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0" fillId="3" borderId="15" xfId="1" applyNumberFormat="1" applyFont="1" applyFill="1" applyBorder="1" applyAlignment="1" applyProtection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0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0" fillId="3" borderId="0" xfId="0" applyFill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20" fillId="3" borderId="30" xfId="1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/>
    <xf numFmtId="0" fontId="8" fillId="3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/>
    <xf numFmtId="0" fontId="9" fillId="2" borderId="1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0" fontId="36" fillId="2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28" fillId="21" borderId="1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8" fillId="24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6" fontId="0" fillId="0" borderId="0" xfId="0" applyNumberFormat="1"/>
    <xf numFmtId="166" fontId="37" fillId="0" borderId="0" xfId="0" applyNumberFormat="1" applyFont="1" applyAlignment="1">
      <alignment horizontal="center" vertical="center" wrapText="1"/>
    </xf>
    <xf numFmtId="0" fontId="19" fillId="25" borderId="1" xfId="0" applyFont="1" applyFill="1" applyBorder="1" applyAlignment="1">
      <alignment horizontal="center" vertical="center" wrapText="1" readingOrder="1"/>
    </xf>
    <xf numFmtId="0" fontId="19" fillId="25" borderId="1" xfId="0" applyFont="1" applyFill="1" applyBorder="1" applyAlignment="1">
      <alignment horizontal="center" vertical="center" wrapText="1"/>
    </xf>
    <xf numFmtId="0" fontId="19" fillId="26" borderId="1" xfId="0" applyFont="1" applyFill="1" applyBorder="1" applyAlignment="1">
      <alignment horizontal="center" vertical="center" wrapText="1" readingOrder="1"/>
    </xf>
    <xf numFmtId="0" fontId="19" fillId="2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 readingOrder="1"/>
    </xf>
    <xf numFmtId="0" fontId="19" fillId="27" borderId="1" xfId="0" applyFont="1" applyFill="1" applyBorder="1" applyAlignment="1">
      <alignment horizontal="center" vertical="center" wrapText="1" readingOrder="1"/>
    </xf>
    <xf numFmtId="0" fontId="19" fillId="27" borderId="1" xfId="0" applyFont="1" applyFill="1" applyBorder="1" applyAlignment="1">
      <alignment horizontal="center" vertical="center" wrapText="1"/>
    </xf>
    <xf numFmtId="0" fontId="0" fillId="0" borderId="0" xfId="0" applyFill="1"/>
    <xf numFmtId="1" fontId="27" fillId="17" borderId="1" xfId="0" applyNumberFormat="1" applyFont="1" applyFill="1" applyBorder="1" applyAlignment="1">
      <alignment horizontal="center" vertical="center" wrapText="1" readingOrder="1"/>
    </xf>
    <xf numFmtId="0" fontId="27" fillId="14" borderId="1" xfId="0" applyFont="1" applyFill="1" applyBorder="1" applyAlignment="1">
      <alignment horizontal="left" vertical="center" wrapText="1" readingOrder="1"/>
    </xf>
    <xf numFmtId="1" fontId="42" fillId="14" borderId="1" xfId="0" applyNumberFormat="1" applyFont="1" applyFill="1" applyBorder="1" applyAlignment="1">
      <alignment horizontal="center" vertical="center" wrapText="1" readingOrder="1"/>
    </xf>
    <xf numFmtId="0" fontId="42" fillId="14" borderId="1" xfId="0" applyFont="1" applyFill="1" applyBorder="1" applyAlignment="1">
      <alignment horizontal="center" vertical="center" wrapText="1" readingOrder="1"/>
    </xf>
    <xf numFmtId="0" fontId="40" fillId="14" borderId="1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 readingOrder="1"/>
    </xf>
    <xf numFmtId="0" fontId="39" fillId="0" borderId="0" xfId="0" applyFont="1" applyFill="1" applyAlignment="1">
      <alignment horizontal="center" vertical="center"/>
    </xf>
    <xf numFmtId="0" fontId="37" fillId="14" borderId="1" xfId="0" applyFont="1" applyFill="1" applyBorder="1" applyAlignment="1">
      <alignment horizontal="center" vertical="center"/>
    </xf>
    <xf numFmtId="0" fontId="37" fillId="14" borderId="1" xfId="0" applyFont="1" applyFill="1" applyBorder="1" applyAlignment="1">
      <alignment horizontal="center" vertical="center" readingOrder="1"/>
    </xf>
    <xf numFmtId="0" fontId="43" fillId="14" borderId="1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166" fontId="37" fillId="14" borderId="1" xfId="0" applyNumberFormat="1" applyFont="1" applyFill="1" applyBorder="1" applyAlignment="1">
      <alignment horizontal="center" vertical="center"/>
    </xf>
    <xf numFmtId="166" fontId="37" fillId="14" borderId="1" xfId="0" applyNumberFormat="1" applyFont="1" applyFill="1" applyBorder="1" applyAlignment="1">
      <alignment horizontal="center" vertical="center" readingOrder="1"/>
    </xf>
    <xf numFmtId="166" fontId="44" fillId="0" borderId="0" xfId="0" applyNumberFormat="1" applyFont="1" applyAlignment="1">
      <alignment horizontal="center" vertical="center"/>
    </xf>
    <xf numFmtId="1" fontId="37" fillId="14" borderId="1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vertical="center" readingOrder="1"/>
    </xf>
    <xf numFmtId="0" fontId="32" fillId="0" borderId="0" xfId="0" applyFont="1" applyAlignment="1">
      <alignment horizontal="center" readingOrder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 wrapText="1"/>
    </xf>
    <xf numFmtId="0" fontId="26" fillId="3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 wrapText="1"/>
    </xf>
    <xf numFmtId="0" fontId="26" fillId="29" borderId="1" xfId="0" applyFont="1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22" borderId="1" xfId="0" applyFon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26" fillId="23" borderId="1" xfId="0" applyFont="1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26" fillId="36" borderId="1" xfId="0" applyFont="1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26" fillId="37" borderId="1" xfId="0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26" fillId="38" borderId="1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46" fillId="39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30" fillId="31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0" fontId="26" fillId="3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/>
    </xf>
    <xf numFmtId="0" fontId="0" fillId="29" borderId="1" xfId="0" applyFill="1" applyBorder="1" applyAlignment="1">
      <alignment horizontal="center" vertical="center"/>
    </xf>
    <xf numFmtId="0" fontId="26" fillId="29" borderId="1" xfId="0" applyFont="1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46" fillId="34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vertical="center"/>
    </xf>
    <xf numFmtId="0" fontId="45" fillId="14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 vertical="center"/>
    </xf>
    <xf numFmtId="0" fontId="30" fillId="14" borderId="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13" borderId="1" xfId="0" applyFont="1" applyFill="1" applyBorder="1"/>
    <xf numFmtId="0" fontId="17" fillId="1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15" borderId="1" xfId="0" applyFont="1" applyFill="1" applyBorder="1" applyAlignment="1">
      <alignment horizontal="center" vertical="center"/>
    </xf>
    <xf numFmtId="0" fontId="17" fillId="15" borderId="1" xfId="0" applyFont="1" applyFill="1" applyBorder="1"/>
    <xf numFmtId="0" fontId="17" fillId="15" borderId="1" xfId="2" applyFont="1" applyFill="1" applyBorder="1"/>
    <xf numFmtId="0" fontId="17" fillId="15" borderId="1" xfId="0" applyFont="1" applyFill="1" applyBorder="1" applyAlignment="1">
      <alignment horizontal="center" vertic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 wrapText="1" readingOrder="1"/>
    </xf>
    <xf numFmtId="0" fontId="41" fillId="13" borderId="1" xfId="0" applyFont="1" applyFill="1" applyBorder="1" applyAlignment="1">
      <alignment horizontal="left" vertical="center" wrapText="1" readingOrder="1"/>
    </xf>
    <xf numFmtId="16" fontId="41" fillId="13" borderId="1" xfId="0" applyNumberFormat="1" applyFont="1" applyFill="1" applyBorder="1" applyAlignment="1">
      <alignment horizontal="left" vertical="center" wrapText="1" readingOrder="1"/>
    </xf>
    <xf numFmtId="1" fontId="41" fillId="20" borderId="1" xfId="0" applyNumberFormat="1" applyFont="1" applyFill="1" applyBorder="1" applyAlignment="1">
      <alignment horizontal="center" vertical="center" wrapText="1" readingOrder="1"/>
    </xf>
    <xf numFmtId="1" fontId="27" fillId="20" borderId="1" xfId="0" applyNumberFormat="1" applyFont="1" applyFill="1" applyBorder="1" applyAlignment="1">
      <alignment horizontal="center" vertical="center" wrapText="1" readingOrder="1"/>
    </xf>
    <xf numFmtId="0" fontId="27" fillId="40" borderId="1" xfId="0" applyFont="1" applyFill="1" applyBorder="1" applyAlignment="1">
      <alignment horizontal="center" vertical="center" wrapText="1" readingOrder="1"/>
    </xf>
    <xf numFmtId="0" fontId="28" fillId="40" borderId="1" xfId="0" applyFont="1" applyFill="1" applyBorder="1" applyAlignment="1">
      <alignment horizontal="center" vertical="center"/>
    </xf>
    <xf numFmtId="0" fontId="28" fillId="40" borderId="1" xfId="0" applyFont="1" applyFill="1" applyBorder="1" applyAlignment="1">
      <alignment vertical="center"/>
    </xf>
    <xf numFmtId="0" fontId="27" fillId="39" borderId="1" xfId="0" applyFont="1" applyFill="1" applyBorder="1" applyAlignment="1">
      <alignment horizontal="center" vertical="center" wrapText="1" readingOrder="1"/>
    </xf>
    <xf numFmtId="0" fontId="28" fillId="39" borderId="1" xfId="0" applyFont="1" applyFill="1" applyBorder="1" applyAlignment="1">
      <alignment horizontal="center" vertical="center"/>
    </xf>
    <xf numFmtId="0" fontId="27" fillId="41" borderId="1" xfId="0" applyFont="1" applyFill="1" applyBorder="1" applyAlignment="1">
      <alignment horizontal="center" vertical="center" wrapText="1" readingOrder="1"/>
    </xf>
    <xf numFmtId="0" fontId="29" fillId="41" borderId="1" xfId="0" applyFont="1" applyFill="1" applyBorder="1" applyAlignment="1">
      <alignment horizontal="center" vertical="center" wrapText="1" readingOrder="1"/>
    </xf>
    <xf numFmtId="0" fontId="28" fillId="38" borderId="1" xfId="0" applyFont="1" applyFill="1" applyBorder="1" applyAlignment="1">
      <alignment vertical="center"/>
    </xf>
    <xf numFmtId="0" fontId="28" fillId="38" borderId="1" xfId="0" applyFont="1" applyFill="1" applyBorder="1" applyAlignment="1">
      <alignment horizontal="center" vertical="center"/>
    </xf>
    <xf numFmtId="0" fontId="28" fillId="42" borderId="1" xfId="0" applyFont="1" applyFill="1" applyBorder="1" applyAlignment="1">
      <alignment horizontal="center" vertical="center"/>
    </xf>
    <xf numFmtId="0" fontId="38" fillId="42" borderId="1" xfId="0" applyFont="1" applyFill="1" applyBorder="1" applyAlignment="1">
      <alignment vertical="center"/>
    </xf>
    <xf numFmtId="0" fontId="28" fillId="22" borderId="1" xfId="0" applyFont="1" applyFill="1" applyBorder="1" applyAlignment="1">
      <alignment horizontal="center" vertical="center" readingOrder="1"/>
    </xf>
    <xf numFmtId="0" fontId="28" fillId="5" borderId="1" xfId="0" applyFont="1" applyFill="1" applyBorder="1" applyAlignment="1">
      <alignment horizontal="center" vertical="center"/>
    </xf>
    <xf numFmtId="0" fontId="28" fillId="35" borderId="1" xfId="0" applyFont="1" applyFill="1" applyBorder="1" applyAlignment="1">
      <alignment horizontal="center" vertical="center"/>
    </xf>
    <xf numFmtId="1" fontId="41" fillId="17" borderId="1" xfId="0" applyNumberFormat="1" applyFont="1" applyFill="1" applyBorder="1" applyAlignment="1">
      <alignment horizontal="center" vertical="center" wrapText="1" readingOrder="1"/>
    </xf>
    <xf numFmtId="0" fontId="27" fillId="43" borderId="1" xfId="0" applyFont="1" applyFill="1" applyBorder="1" applyAlignment="1">
      <alignment horizontal="center" vertical="center" wrapText="1" readingOrder="1"/>
    </xf>
    <xf numFmtId="0" fontId="28" fillId="43" borderId="1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vertical="center"/>
    </xf>
    <xf numFmtId="0" fontId="27" fillId="44" borderId="1" xfId="0" applyFont="1" applyFill="1" applyBorder="1" applyAlignment="1">
      <alignment horizontal="center" vertical="center" wrapText="1" readingOrder="1"/>
    </xf>
    <xf numFmtId="0" fontId="28" fillId="44" borderId="1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 wrapText="1" readingOrder="1"/>
    </xf>
    <xf numFmtId="0" fontId="28" fillId="45" borderId="1" xfId="0" applyFont="1" applyFill="1" applyBorder="1" applyAlignment="1">
      <alignment vertical="center"/>
    </xf>
    <xf numFmtId="0" fontId="28" fillId="45" borderId="1" xfId="0" applyFont="1" applyFill="1" applyBorder="1" applyAlignment="1">
      <alignment horizontal="center" vertical="center"/>
    </xf>
    <xf numFmtId="0" fontId="28" fillId="46" borderId="1" xfId="0" applyFont="1" applyFill="1" applyBorder="1" applyAlignment="1">
      <alignment horizontal="center" vertical="center"/>
    </xf>
    <xf numFmtId="0" fontId="38" fillId="46" borderId="1" xfId="0" applyFont="1" applyFill="1" applyBorder="1" applyAlignment="1">
      <alignment vertical="center"/>
    </xf>
    <xf numFmtId="0" fontId="28" fillId="7" borderId="1" xfId="0" applyFont="1" applyFill="1" applyBorder="1" applyAlignment="1">
      <alignment horizontal="center" vertical="center" readingOrder="1"/>
    </xf>
    <xf numFmtId="0" fontId="28" fillId="47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44" borderId="1" xfId="0" applyFont="1" applyFill="1" applyBorder="1" applyAlignment="1">
      <alignment vertical="center"/>
    </xf>
    <xf numFmtId="0" fontId="28" fillId="39" borderId="1" xfId="0" applyFont="1" applyFill="1" applyBorder="1" applyAlignment="1">
      <alignment vertical="center"/>
    </xf>
    <xf numFmtId="1" fontId="49" fillId="14" borderId="1" xfId="0" applyNumberFormat="1" applyFont="1" applyFill="1" applyBorder="1" applyAlignment="1">
      <alignment horizontal="center" vertical="center" wrapText="1" readingOrder="1"/>
    </xf>
    <xf numFmtId="3" fontId="37" fillId="14" borderId="1" xfId="0" applyNumberFormat="1" applyFont="1" applyFill="1" applyBorder="1" applyAlignment="1">
      <alignment horizontal="center" vertical="center"/>
    </xf>
    <xf numFmtId="1" fontId="37" fillId="14" borderId="1" xfId="0" applyNumberFormat="1" applyFont="1" applyFill="1" applyBorder="1" applyAlignment="1">
      <alignment horizontal="center" vertical="center" readingOrder="1"/>
    </xf>
    <xf numFmtId="0" fontId="26" fillId="18" borderId="1" xfId="0" applyFont="1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166" fontId="37" fillId="1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28" fillId="21" borderId="1" xfId="0" applyNumberFormat="1" applyFont="1" applyFill="1" applyBorder="1" applyAlignment="1">
      <alignment horizontal="center" vertical="center"/>
    </xf>
    <xf numFmtId="166" fontId="37" fillId="21" borderId="1" xfId="0" applyNumberFormat="1" applyFont="1" applyFill="1" applyBorder="1" applyAlignment="1">
      <alignment horizontal="center" vertical="center" wrapText="1"/>
    </xf>
    <xf numFmtId="1" fontId="28" fillId="22" borderId="1" xfId="0" applyNumberFormat="1" applyFont="1" applyFill="1" applyBorder="1" applyAlignment="1">
      <alignment horizontal="center" vertical="center"/>
    </xf>
    <xf numFmtId="166" fontId="37" fillId="22" borderId="1" xfId="0" applyNumberFormat="1" applyFont="1" applyFill="1" applyBorder="1" applyAlignment="1">
      <alignment horizontal="center" vertical="center" wrapText="1"/>
    </xf>
    <xf numFmtId="0" fontId="38" fillId="23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1" fontId="28" fillId="23" borderId="1" xfId="0" applyNumberFormat="1" applyFont="1" applyFill="1" applyBorder="1" applyAlignment="1">
      <alignment horizontal="center" vertical="center"/>
    </xf>
    <xf numFmtId="166" fontId="37" fillId="23" borderId="1" xfId="0" applyNumberFormat="1" applyFont="1" applyFill="1" applyBorder="1" applyAlignment="1">
      <alignment horizontal="center" vertical="center" wrapText="1"/>
    </xf>
    <xf numFmtId="1" fontId="28" fillId="24" borderId="1" xfId="0" applyNumberFormat="1" applyFont="1" applyFill="1" applyBorder="1" applyAlignment="1">
      <alignment horizontal="center" vertical="center"/>
    </xf>
    <xf numFmtId="166" fontId="37" fillId="24" borderId="1" xfId="0" applyNumberFormat="1" applyFont="1" applyFill="1" applyBorder="1" applyAlignment="1">
      <alignment horizontal="center" vertical="center" wrapText="1"/>
    </xf>
    <xf numFmtId="1" fontId="28" fillId="7" borderId="1" xfId="0" applyNumberFormat="1" applyFont="1" applyFill="1" applyBorder="1" applyAlignment="1">
      <alignment horizontal="center" vertical="center"/>
    </xf>
    <xf numFmtId="166" fontId="37" fillId="7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38" fillId="21" borderId="1" xfId="0" applyFont="1" applyFill="1" applyBorder="1" applyAlignment="1">
      <alignment horizontal="center" vertical="center"/>
    </xf>
    <xf numFmtId="0" fontId="38" fillId="24" borderId="1" xfId="0" applyFont="1" applyFill="1" applyBorder="1" applyAlignment="1">
      <alignment horizontal="center" vertical="center"/>
    </xf>
    <xf numFmtId="0" fontId="19" fillId="34" borderId="1" xfId="0" applyFont="1" applyFill="1" applyBorder="1" applyAlignment="1">
      <alignment horizontal="center" vertical="center" wrapText="1"/>
    </xf>
    <xf numFmtId="0" fontId="0" fillId="47" borderId="1" xfId="0" applyFill="1" applyBorder="1" applyAlignment="1">
      <alignment horizontal="center" vertical="center" wrapText="1"/>
    </xf>
    <xf numFmtId="0" fontId="26" fillId="47" borderId="1" xfId="0" applyFont="1" applyFill="1" applyBorder="1" applyAlignment="1">
      <alignment horizontal="center" vertical="center" wrapText="1"/>
    </xf>
    <xf numFmtId="0" fontId="30" fillId="4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26" fillId="39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26" fillId="22" borderId="1" xfId="0" applyFont="1" applyFill="1" applyBorder="1" applyAlignment="1">
      <alignment horizontal="center" vertical="center"/>
    </xf>
    <xf numFmtId="0" fontId="46" fillId="22" borderId="1" xfId="0" applyFont="1" applyFill="1" applyBorder="1" applyAlignment="1">
      <alignment horizontal="center" vertical="center"/>
    </xf>
    <xf numFmtId="0" fontId="26" fillId="34" borderId="1" xfId="0" applyFont="1" applyFill="1" applyBorder="1" applyAlignment="1">
      <alignment horizontal="center" vertical="center"/>
    </xf>
    <xf numFmtId="0" fontId="0" fillId="47" borderId="1" xfId="0" applyFill="1" applyBorder="1" applyAlignment="1">
      <alignment horizontal="center" vertical="center"/>
    </xf>
    <xf numFmtId="0" fontId="26" fillId="47" borderId="1" xfId="0" applyFont="1" applyFill="1" applyBorder="1" applyAlignment="1">
      <alignment horizontal="center" vertical="center"/>
    </xf>
    <xf numFmtId="0" fontId="46" fillId="4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46" fillId="7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5" fontId="5" fillId="0" borderId="0" xfId="0" applyNumberFormat="1" applyFont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left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40" fillId="25" borderId="10" xfId="0" applyFont="1" applyFill="1" applyBorder="1" applyAlignment="1">
      <alignment horizontal="center" vertical="center" wrapText="1" readingOrder="1"/>
    </xf>
    <xf numFmtId="0" fontId="39" fillId="25" borderId="11" xfId="0" applyFont="1" applyFill="1" applyBorder="1" applyAlignment="1">
      <alignment vertical="center" wrapText="1"/>
    </xf>
    <xf numFmtId="0" fontId="39" fillId="25" borderId="12" xfId="0" applyFont="1" applyFill="1" applyBorder="1" applyAlignment="1">
      <alignment vertical="center" wrapText="1"/>
    </xf>
    <xf numFmtId="0" fontId="40" fillId="26" borderId="10" xfId="0" applyFont="1" applyFill="1" applyBorder="1" applyAlignment="1">
      <alignment horizontal="center" vertical="center" wrapText="1" readingOrder="1"/>
    </xf>
    <xf numFmtId="0" fontId="39" fillId="26" borderId="11" xfId="0" applyFont="1" applyFill="1" applyBorder="1" applyAlignment="1">
      <alignment vertical="center" wrapText="1"/>
    </xf>
    <xf numFmtId="0" fontId="39" fillId="26" borderId="12" xfId="0" applyFont="1" applyFill="1" applyBorder="1" applyAlignment="1">
      <alignment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39" fillId="4" borderId="11" xfId="0" applyFont="1" applyFill="1" applyBorder="1" applyAlignment="1">
      <alignment horizontal="center" vertical="center" wrapText="1"/>
    </xf>
    <xf numFmtId="0" fontId="39" fillId="4" borderId="12" xfId="0" applyFont="1" applyFill="1" applyBorder="1" applyAlignment="1">
      <alignment horizontal="center" vertical="center" wrapText="1"/>
    </xf>
    <xf numFmtId="0" fontId="40" fillId="27" borderId="10" xfId="0" applyFont="1" applyFill="1" applyBorder="1" applyAlignment="1">
      <alignment horizontal="center" vertical="center" wrapText="1"/>
    </xf>
    <xf numFmtId="0" fontId="39" fillId="27" borderId="11" xfId="0" applyFont="1" applyFill="1" applyBorder="1" applyAlignment="1">
      <alignment horizontal="center" vertical="center" wrapText="1"/>
    </xf>
    <xf numFmtId="0" fontId="39" fillId="27" borderId="1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6" fontId="26" fillId="18" borderId="1" xfId="0" applyNumberFormat="1" applyFont="1" applyFill="1" applyBorder="1" applyAlignment="1">
      <alignment horizontal="center" vertical="center" wrapText="1"/>
    </xf>
    <xf numFmtId="166" fontId="53" fillId="18" borderId="1" xfId="0" applyNumberFormat="1" applyFont="1" applyFill="1" applyBorder="1" applyAlignment="1">
      <alignment horizontal="center" vertical="center" wrapText="1"/>
    </xf>
    <xf numFmtId="166" fontId="26" fillId="19" borderId="1" xfId="0" applyNumberFormat="1" applyFont="1" applyFill="1" applyBorder="1" applyAlignment="1">
      <alignment horizontal="center" vertical="center" wrapText="1"/>
    </xf>
    <xf numFmtId="166" fontId="53" fillId="19" borderId="1" xfId="0" applyNumberFormat="1" applyFont="1" applyFill="1" applyBorder="1" applyAlignment="1">
      <alignment horizontal="center" vertical="center" wrapText="1"/>
    </xf>
    <xf numFmtId="0" fontId="26" fillId="16" borderId="1" xfId="0" applyFont="1" applyFill="1" applyBorder="1" applyAlignment="1">
      <alignment horizontal="center" vertical="center" wrapText="1"/>
    </xf>
    <xf numFmtId="166" fontId="26" fillId="16" borderId="1" xfId="0" applyNumberFormat="1" applyFont="1" applyFill="1" applyBorder="1" applyAlignment="1">
      <alignment horizontal="center" vertical="center" wrapText="1"/>
    </xf>
    <xf numFmtId="166" fontId="53" fillId="16" borderId="1" xfId="0" applyNumberFormat="1" applyFont="1" applyFill="1" applyBorder="1" applyAlignment="1">
      <alignment horizontal="center" vertical="center" wrapText="1"/>
    </xf>
    <xf numFmtId="166" fontId="26" fillId="7" borderId="1" xfId="0" applyNumberFormat="1" applyFont="1" applyFill="1" applyBorder="1" applyAlignment="1">
      <alignment horizontal="center" vertical="center" wrapText="1"/>
    </xf>
    <xf numFmtId="166" fontId="53" fillId="7" borderId="1" xfId="0" applyNumberFormat="1" applyFont="1" applyFill="1" applyBorder="1" applyAlignment="1">
      <alignment horizontal="center" vertical="center" wrapText="1"/>
    </xf>
    <xf numFmtId="166" fontId="26" fillId="32" borderId="1" xfId="0" applyNumberFormat="1" applyFont="1" applyFill="1" applyBorder="1" applyAlignment="1">
      <alignment horizontal="center" vertical="center" wrapText="1"/>
    </xf>
    <xf numFmtId="166" fontId="53" fillId="3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 readingOrder="1"/>
    </xf>
    <xf numFmtId="0" fontId="38" fillId="20" borderId="1" xfId="0" applyFont="1" applyFill="1" applyBorder="1" applyAlignment="1">
      <alignment horizontal="center" vertical="center"/>
    </xf>
    <xf numFmtId="0" fontId="28" fillId="20" borderId="1" xfId="0" applyFont="1" applyFill="1" applyBorder="1" applyAlignment="1">
      <alignment horizontal="center" vertical="center"/>
    </xf>
    <xf numFmtId="1" fontId="28" fillId="20" borderId="1" xfId="0" applyNumberFormat="1" applyFont="1" applyFill="1" applyBorder="1" applyAlignment="1">
      <alignment horizontal="center" vertical="center"/>
    </xf>
    <xf numFmtId="166" fontId="37" fillId="20" borderId="1" xfId="0" applyNumberFormat="1" applyFont="1" applyFill="1" applyBorder="1" applyAlignment="1">
      <alignment horizontal="center" vertical="center" wrapText="1"/>
    </xf>
    <xf numFmtId="0" fontId="38" fillId="22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left" vertical="center" wrapText="1" readingOrder="1"/>
    </xf>
    <xf numFmtId="0" fontId="38" fillId="17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1" fontId="28" fillId="17" borderId="1" xfId="0" applyNumberFormat="1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 readingOrder="1"/>
    </xf>
    <xf numFmtId="0" fontId="47" fillId="22" borderId="1" xfId="0" applyFont="1" applyFill="1" applyBorder="1" applyAlignment="1">
      <alignment horizontal="center" vertical="center"/>
    </xf>
    <xf numFmtId="1" fontId="47" fillId="22" borderId="1" xfId="0" applyNumberFormat="1" applyFont="1" applyFill="1" applyBorder="1" applyAlignment="1">
      <alignment horizontal="center" vertical="center"/>
    </xf>
    <xf numFmtId="166" fontId="47" fillId="22" borderId="1" xfId="0" applyNumberFormat="1" applyFont="1" applyFill="1" applyBorder="1" applyAlignment="1">
      <alignment horizontal="center" vertical="center" wrapText="1"/>
    </xf>
    <xf numFmtId="0" fontId="47" fillId="20" borderId="1" xfId="0" applyFont="1" applyFill="1" applyBorder="1" applyAlignment="1">
      <alignment horizontal="center" vertical="center"/>
    </xf>
    <xf numFmtId="1" fontId="47" fillId="20" borderId="1" xfId="0" applyNumberFormat="1" applyFont="1" applyFill="1" applyBorder="1" applyAlignment="1">
      <alignment horizontal="center" vertical="center"/>
    </xf>
    <xf numFmtId="166" fontId="47" fillId="20" borderId="1" xfId="0" applyNumberFormat="1" applyFont="1" applyFill="1" applyBorder="1" applyAlignment="1">
      <alignment horizontal="center" vertical="center" wrapText="1"/>
    </xf>
    <xf numFmtId="0" fontId="54" fillId="21" borderId="1" xfId="0" applyFont="1" applyFill="1" applyBorder="1" applyAlignment="1">
      <alignment horizontal="center" vertical="center"/>
    </xf>
    <xf numFmtId="1" fontId="54" fillId="21" borderId="1" xfId="0" applyNumberFormat="1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1" fontId="29" fillId="22" borderId="1" xfId="0" applyNumberFormat="1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1" fontId="29" fillId="23" borderId="1" xfId="0" applyNumberFormat="1" applyFont="1" applyFill="1" applyBorder="1" applyAlignment="1">
      <alignment horizontal="center" vertical="center"/>
    </xf>
    <xf numFmtId="16" fontId="27" fillId="13" borderId="1" xfId="0" applyNumberFormat="1" applyFont="1" applyFill="1" applyBorder="1" applyAlignment="1">
      <alignment horizontal="left" vertical="center" wrapText="1" readingOrder="1"/>
    </xf>
    <xf numFmtId="0" fontId="52" fillId="48" borderId="1" xfId="0" applyFont="1" applyFill="1" applyBorder="1" applyAlignment="1">
      <alignment horizontal="right" vertical="center" wrapText="1" readingOrder="1"/>
    </xf>
    <xf numFmtId="0" fontId="52" fillId="48" borderId="1" xfId="0" applyFont="1" applyFill="1" applyBorder="1" applyAlignment="1">
      <alignment horizontal="center" vertical="center"/>
    </xf>
    <xf numFmtId="1" fontId="52" fillId="48" borderId="1" xfId="0" applyNumberFormat="1" applyFont="1" applyFill="1" applyBorder="1" applyAlignment="1">
      <alignment horizontal="center" vertical="center"/>
    </xf>
    <xf numFmtId="166" fontId="52" fillId="48" borderId="1" xfId="0" applyNumberFormat="1" applyFont="1" applyFill="1" applyBorder="1" applyAlignment="1">
      <alignment horizontal="center" vertical="center"/>
    </xf>
    <xf numFmtId="166" fontId="55" fillId="48" borderId="1" xfId="0" applyNumberFormat="1" applyFont="1" applyFill="1" applyBorder="1" applyAlignment="1">
      <alignment horizontal="center" vertical="center"/>
    </xf>
    <xf numFmtId="0" fontId="28" fillId="28" borderId="1" xfId="0" applyFont="1" applyFill="1" applyBorder="1" applyAlignment="1">
      <alignment horizontal="center" vertical="center" wrapText="1"/>
    </xf>
    <xf numFmtId="0" fontId="28" fillId="19" borderId="1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31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0" xfId="0" applyFont="1" applyAlignment="1">
      <alignment vertical="center" readingOrder="1"/>
    </xf>
    <xf numFmtId="0" fontId="19" fillId="0" borderId="0" xfId="0" applyFont="1" applyAlignment="1"/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4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3" borderId="31" xfId="0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0" fillId="3" borderId="17" xfId="1" applyNumberFormat="1" applyFont="1" applyFill="1" applyBorder="1" applyAlignment="1" applyProtection="1">
      <alignment horizontal="left" vertical="center" wrapText="1"/>
    </xf>
    <xf numFmtId="0" fontId="20" fillId="3" borderId="18" xfId="1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1" fillId="18" borderId="10" xfId="0" applyFont="1" applyFill="1" applyBorder="1" applyAlignment="1">
      <alignment horizontal="center" vertical="center"/>
    </xf>
    <xf numFmtId="0" fontId="51" fillId="18" borderId="11" xfId="0" applyFont="1" applyFill="1" applyBorder="1" applyAlignment="1">
      <alignment horizontal="center" vertical="center"/>
    </xf>
    <xf numFmtId="0" fontId="51" fillId="18" borderId="12" xfId="0" applyFont="1" applyFill="1" applyBorder="1" applyAlignment="1">
      <alignment horizontal="center" vertical="center"/>
    </xf>
    <xf numFmtId="0" fontId="31" fillId="19" borderId="10" xfId="0" applyFont="1" applyFill="1" applyBorder="1" applyAlignment="1">
      <alignment horizontal="center" vertical="center"/>
    </xf>
    <xf numFmtId="0" fontId="51" fillId="19" borderId="11" xfId="0" applyFont="1" applyFill="1" applyBorder="1" applyAlignment="1">
      <alignment horizontal="center" vertical="center"/>
    </xf>
    <xf numFmtId="0" fontId="51" fillId="19" borderId="12" xfId="0" applyFont="1" applyFill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/>
    </xf>
    <xf numFmtId="0" fontId="51" fillId="16" borderId="11" xfId="0" applyFont="1" applyFill="1" applyBorder="1" applyAlignment="1">
      <alignment horizontal="center" vertical="center"/>
    </xf>
    <xf numFmtId="0" fontId="51" fillId="16" borderId="12" xfId="0" applyFont="1" applyFill="1" applyBorder="1" applyAlignment="1">
      <alignment horizontal="center" vertical="center"/>
    </xf>
    <xf numFmtId="0" fontId="50" fillId="48" borderId="7" xfId="0" applyFont="1" applyFill="1" applyBorder="1" applyAlignment="1">
      <alignment horizontal="center" vertical="center" wrapText="1"/>
    </xf>
    <xf numFmtId="0" fontId="50" fillId="48" borderId="8" xfId="0" applyFont="1" applyFill="1" applyBorder="1" applyAlignment="1">
      <alignment horizontal="center" vertical="center" wrapText="1"/>
    </xf>
    <xf numFmtId="0" fontId="52" fillId="48" borderId="2" xfId="0" applyFont="1" applyFill="1" applyBorder="1" applyAlignment="1">
      <alignment horizontal="center" vertical="center" wrapText="1"/>
    </xf>
    <xf numFmtId="0" fontId="52" fillId="48" borderId="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/>
    </xf>
    <xf numFmtId="0" fontId="51" fillId="7" borderId="11" xfId="0" applyFont="1" applyFill="1" applyBorder="1" applyAlignment="1">
      <alignment horizontal="center" vertical="center"/>
    </xf>
    <xf numFmtId="0" fontId="51" fillId="7" borderId="12" xfId="0" applyFont="1" applyFill="1" applyBorder="1" applyAlignment="1">
      <alignment horizontal="center" vertical="center"/>
    </xf>
    <xf numFmtId="0" fontId="31" fillId="32" borderId="10" xfId="0" applyFont="1" applyFill="1" applyBorder="1" applyAlignment="1">
      <alignment horizontal="center" vertical="center"/>
    </xf>
    <xf numFmtId="0" fontId="51" fillId="32" borderId="11" xfId="0" applyFont="1" applyFill="1" applyBorder="1" applyAlignment="1">
      <alignment horizontal="center" vertical="center"/>
    </xf>
    <xf numFmtId="0" fontId="51" fillId="32" borderId="12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Font="1" applyAlignment="1">
      <alignment vertical="center" wrapText="1"/>
    </xf>
    <xf numFmtId="0" fontId="45" fillId="0" borderId="0" xfId="0" applyFont="1" applyAlignment="1">
      <alignment wrapText="1"/>
    </xf>
    <xf numFmtId="0" fontId="30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19" fillId="31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18" borderId="1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center" wrapText="1"/>
    </xf>
    <xf numFmtId="0" fontId="19" fillId="18" borderId="12" xfId="0" applyFont="1" applyFill="1" applyBorder="1" applyAlignment="1">
      <alignment horizontal="center" vertical="center" wrapText="1"/>
    </xf>
    <xf numFmtId="0" fontId="19" fillId="28" borderId="1" xfId="0" applyFont="1" applyFill="1" applyBorder="1" applyAlignment="1">
      <alignment horizontal="center" vertical="center" wrapText="1"/>
    </xf>
    <xf numFmtId="0" fontId="37" fillId="14" borderId="10" xfId="0" applyFont="1" applyFill="1" applyBorder="1" applyAlignment="1">
      <alignment horizontal="left" vertical="center"/>
    </xf>
    <xf numFmtId="0" fontId="37" fillId="14" borderId="11" xfId="0" applyFont="1" applyFill="1" applyBorder="1" applyAlignment="1">
      <alignment horizontal="left" vertical="center"/>
    </xf>
    <xf numFmtId="0" fontId="37" fillId="14" borderId="12" xfId="0" applyFont="1" applyFill="1" applyBorder="1" applyAlignment="1">
      <alignment horizontal="left" vertical="center"/>
    </xf>
    <xf numFmtId="166" fontId="37" fillId="14" borderId="10" xfId="0" applyNumberFormat="1" applyFont="1" applyFill="1" applyBorder="1" applyAlignment="1">
      <alignment horizontal="left" vertical="center"/>
    </xf>
    <xf numFmtId="166" fontId="37" fillId="14" borderId="11" xfId="0" applyNumberFormat="1" applyFont="1" applyFill="1" applyBorder="1" applyAlignment="1">
      <alignment horizontal="left" vertical="center"/>
    </xf>
    <xf numFmtId="166" fontId="37" fillId="14" borderId="12" xfId="0" applyNumberFormat="1" applyFont="1" applyFill="1" applyBorder="1" applyAlignment="1">
      <alignment horizontal="left" vertical="center"/>
    </xf>
    <xf numFmtId="0" fontId="27" fillId="14" borderId="2" xfId="0" applyFont="1" applyFill="1" applyBorder="1" applyAlignment="1">
      <alignment horizontal="center" vertical="center" wrapText="1" readingOrder="1"/>
    </xf>
    <xf numFmtId="0" fontId="27" fillId="14" borderId="13" xfId="0" applyFont="1" applyFill="1" applyBorder="1" applyAlignment="1">
      <alignment horizontal="center" vertical="center" wrapText="1" readingOrder="1"/>
    </xf>
    <xf numFmtId="0" fontId="38" fillId="14" borderId="3" xfId="0" applyFont="1" applyFill="1" applyBorder="1" applyAlignment="1">
      <alignment horizontal="center" vertical="center" wrapText="1" readingOrder="1"/>
    </xf>
    <xf numFmtId="0" fontId="27" fillId="17" borderId="10" xfId="0" applyFont="1" applyFill="1" applyBorder="1" applyAlignment="1">
      <alignment horizontal="center" vertical="center" wrapText="1" readingOrder="1"/>
    </xf>
    <xf numFmtId="0" fontId="27" fillId="17" borderId="11" xfId="0" applyFont="1" applyFill="1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 wrapText="1" readingOrder="1"/>
    </xf>
    <xf numFmtId="0" fontId="40" fillId="25" borderId="10" xfId="0" applyFont="1" applyFill="1" applyBorder="1" applyAlignment="1">
      <alignment horizontal="center" vertical="center" wrapText="1" readingOrder="1"/>
    </xf>
    <xf numFmtId="0" fontId="39" fillId="25" borderId="11" xfId="0" applyFont="1" applyFill="1" applyBorder="1" applyAlignment="1">
      <alignment vertical="center" wrapText="1"/>
    </xf>
    <xf numFmtId="0" fontId="39" fillId="25" borderId="12" xfId="0" applyFont="1" applyFill="1" applyBorder="1" applyAlignment="1">
      <alignment vertical="center" wrapText="1"/>
    </xf>
    <xf numFmtId="0" fontId="40" fillId="26" borderId="10" xfId="0" applyFont="1" applyFill="1" applyBorder="1" applyAlignment="1">
      <alignment horizontal="center" vertical="center" wrapText="1" readingOrder="1"/>
    </xf>
    <xf numFmtId="0" fontId="39" fillId="26" borderId="11" xfId="0" applyFont="1" applyFill="1" applyBorder="1" applyAlignment="1">
      <alignment vertical="center" wrapText="1"/>
    </xf>
    <xf numFmtId="0" fontId="39" fillId="26" borderId="12" xfId="0" applyFont="1" applyFill="1" applyBorder="1" applyAlignment="1">
      <alignment vertical="center" wrapText="1"/>
    </xf>
    <xf numFmtId="0" fontId="48" fillId="14" borderId="7" xfId="0" applyFont="1" applyFill="1" applyBorder="1" applyAlignment="1">
      <alignment horizontal="center" vertical="center" wrapText="1" readingOrder="1"/>
    </xf>
    <xf numFmtId="0" fontId="48" fillId="14" borderId="8" xfId="0" applyFont="1" applyFill="1" applyBorder="1" applyAlignment="1">
      <alignment horizontal="center" vertical="center" wrapText="1" readingOrder="1"/>
    </xf>
    <xf numFmtId="0" fontId="40" fillId="4" borderId="10" xfId="0" applyFont="1" applyFill="1" applyBorder="1" applyAlignment="1">
      <alignment horizontal="center" vertical="center" wrapText="1"/>
    </xf>
    <xf numFmtId="0" fontId="39" fillId="4" borderId="11" xfId="0" applyFont="1" applyFill="1" applyBorder="1" applyAlignment="1">
      <alignment horizontal="center" vertical="center" wrapText="1"/>
    </xf>
    <xf numFmtId="0" fontId="39" fillId="4" borderId="12" xfId="0" applyFont="1" applyFill="1" applyBorder="1" applyAlignment="1">
      <alignment horizontal="center" vertical="center" wrapText="1"/>
    </xf>
    <xf numFmtId="0" fontId="40" fillId="27" borderId="10" xfId="0" applyFont="1" applyFill="1" applyBorder="1" applyAlignment="1">
      <alignment horizontal="center" vertical="center" wrapText="1"/>
    </xf>
    <xf numFmtId="0" fontId="39" fillId="27" borderId="11" xfId="0" applyFont="1" applyFill="1" applyBorder="1" applyAlignment="1">
      <alignment horizontal="center" vertical="center" wrapText="1"/>
    </xf>
    <xf numFmtId="0" fontId="39" fillId="27" borderId="12" xfId="0" applyFont="1" applyFill="1" applyBorder="1" applyAlignment="1">
      <alignment horizontal="center" vertical="center" wrapText="1"/>
    </xf>
    <xf numFmtId="0" fontId="40" fillId="28" borderId="10" xfId="0" applyFont="1" applyFill="1" applyBorder="1" applyAlignment="1">
      <alignment horizontal="center" vertical="center" wrapText="1"/>
    </xf>
    <xf numFmtId="0" fontId="40" fillId="28" borderId="11" xfId="0" applyFont="1" applyFill="1" applyBorder="1" applyAlignment="1">
      <alignment horizontal="center" vertical="center" wrapText="1"/>
    </xf>
    <xf numFmtId="0" fontId="40" fillId="28" borderId="12" xfId="0" applyFont="1" applyFill="1" applyBorder="1" applyAlignment="1">
      <alignment horizontal="center" vertical="center" wrapText="1"/>
    </xf>
    <xf numFmtId="0" fontId="40" fillId="19" borderId="10" xfId="0" applyFont="1" applyFill="1" applyBorder="1" applyAlignment="1">
      <alignment horizontal="center" vertical="center" wrapText="1"/>
    </xf>
    <xf numFmtId="0" fontId="39" fillId="19" borderId="11" xfId="0" applyFont="1" applyFill="1" applyBorder="1" applyAlignment="1">
      <alignment horizontal="center" vertical="center" wrapText="1"/>
    </xf>
    <xf numFmtId="0" fontId="39" fillId="19" borderId="12" xfId="0" applyFont="1" applyFill="1" applyBorder="1" applyAlignment="1">
      <alignment horizontal="center" vertical="center" wrapText="1"/>
    </xf>
    <xf numFmtId="0" fontId="40" fillId="18" borderId="10" xfId="0" applyFont="1" applyFill="1" applyBorder="1" applyAlignment="1">
      <alignment horizontal="center" vertical="center" wrapText="1"/>
    </xf>
    <xf numFmtId="0" fontId="40" fillId="18" borderId="11" xfId="0" applyFont="1" applyFill="1" applyBorder="1" applyAlignment="1">
      <alignment horizontal="center" vertical="center" wrapText="1"/>
    </xf>
    <xf numFmtId="0" fontId="40" fillId="18" borderId="12" xfId="0" applyFont="1" applyFill="1" applyBorder="1" applyAlignment="1">
      <alignment horizontal="center" vertical="center" wrapText="1"/>
    </xf>
    <xf numFmtId="0" fontId="40" fillId="8" borderId="10" xfId="0" applyFont="1" applyFill="1" applyBorder="1" applyAlignment="1">
      <alignment horizontal="center" vertical="center" wrapText="1"/>
    </xf>
    <xf numFmtId="0" fontId="40" fillId="8" borderId="11" xfId="0" applyFont="1" applyFill="1" applyBorder="1" applyAlignment="1">
      <alignment horizontal="center" vertical="center" wrapText="1"/>
    </xf>
    <xf numFmtId="0" fontId="40" fillId="8" borderId="12" xfId="0" applyFont="1" applyFill="1" applyBorder="1" applyAlignment="1">
      <alignment horizontal="center" vertical="center" wrapText="1"/>
    </xf>
    <xf numFmtId="0" fontId="40" fillId="31" borderId="1" xfId="0" applyFont="1" applyFill="1" applyBorder="1" applyAlignment="1">
      <alignment horizontal="center" vertical="center" wrapText="1"/>
    </xf>
    <xf numFmtId="0" fontId="40" fillId="19" borderId="1" xfId="0" applyFont="1" applyFill="1" applyBorder="1" applyAlignment="1">
      <alignment horizontal="center" vertical="center" wrapText="1"/>
    </xf>
    <xf numFmtId="0" fontId="28" fillId="16" borderId="2" xfId="0" applyFont="1" applyFill="1" applyBorder="1" applyAlignment="1">
      <alignment horizontal="center" vertical="center" wrapText="1" readingOrder="1"/>
    </xf>
    <xf numFmtId="0" fontId="28" fillId="16" borderId="3" xfId="0" applyFont="1" applyFill="1" applyBorder="1" applyAlignment="1">
      <alignment horizontal="center" vertical="center" wrapText="1" readingOrder="1"/>
    </xf>
    <xf numFmtId="0" fontId="31" fillId="16" borderId="2" xfId="0" applyFont="1" applyFill="1" applyBorder="1" applyAlignment="1">
      <alignment horizontal="center" vertical="center" wrapText="1" readingOrder="1"/>
    </xf>
    <xf numFmtId="0" fontId="31" fillId="16" borderId="3" xfId="0" applyFont="1" applyFill="1" applyBorder="1" applyAlignment="1">
      <alignment horizontal="center" vertical="center" wrapText="1" readingOrder="1"/>
    </xf>
    <xf numFmtId="0" fontId="28" fillId="30" borderId="7" xfId="0" applyFont="1" applyFill="1" applyBorder="1" applyAlignment="1">
      <alignment horizontal="center" vertical="center" wrapText="1"/>
    </xf>
    <xf numFmtId="0" fontId="28" fillId="30" borderId="8" xfId="0" applyFont="1" applyFill="1" applyBorder="1" applyAlignment="1">
      <alignment horizontal="center" vertical="center" wrapText="1"/>
    </xf>
    <xf numFmtId="0" fontId="19" fillId="47" borderId="1" xfId="0" applyFont="1" applyFill="1" applyBorder="1" applyAlignment="1">
      <alignment horizontal="center" vertical="center" wrapText="1"/>
    </xf>
    <xf numFmtId="0" fontId="0" fillId="47" borderId="1" xfId="0" applyFill="1" applyBorder="1" applyAlignment="1">
      <alignment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9" fillId="32" borderId="1" xfId="0" applyFont="1" applyFill="1" applyBorder="1" applyAlignment="1">
      <alignment horizontal="center" vertical="center" wrapText="1"/>
    </xf>
    <xf numFmtId="0" fontId="19" fillId="32" borderId="1" xfId="0" applyFont="1" applyFill="1" applyBorder="1" applyAlignment="1">
      <alignment vertical="center" wrapText="1"/>
    </xf>
    <xf numFmtId="0" fontId="0" fillId="32" borderId="1" xfId="0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9" fillId="33" borderId="1" xfId="0" applyFont="1" applyFill="1" applyBorder="1" applyAlignment="1">
      <alignment horizontal="center" vertical="center" wrapText="1"/>
    </xf>
    <xf numFmtId="0" fontId="0" fillId="33" borderId="1" xfId="0" applyFill="1" applyBorder="1" applyAlignment="1">
      <alignment vertical="center" wrapText="1"/>
    </xf>
    <xf numFmtId="0" fontId="19" fillId="29" borderId="1" xfId="0" applyFont="1" applyFill="1" applyBorder="1" applyAlignment="1">
      <alignment horizontal="center" vertical="center" wrapText="1"/>
    </xf>
    <xf numFmtId="0" fontId="0" fillId="29" borderId="1" xfId="0" applyFill="1" applyBorder="1" applyAlignment="1">
      <alignment vertical="center" wrapText="1"/>
    </xf>
    <xf numFmtId="0" fontId="19" fillId="34" borderId="1" xfId="0" applyFont="1" applyFill="1" applyBorder="1" applyAlignment="1">
      <alignment horizontal="center" vertical="center" wrapText="1"/>
    </xf>
    <xf numFmtId="0" fontId="0" fillId="34" borderId="1" xfId="0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0" fillId="34" borderId="12" xfId="0" applyFill="1" applyBorder="1" applyAlignment="1">
      <alignment horizontal="center" vertical="center" wrapText="1"/>
    </xf>
    <xf numFmtId="0" fontId="19" fillId="47" borderId="10" xfId="0" applyFont="1" applyFill="1" applyBorder="1" applyAlignment="1">
      <alignment horizontal="center" vertical="center" wrapText="1"/>
    </xf>
    <xf numFmtId="0" fontId="0" fillId="47" borderId="11" xfId="0" applyFill="1" applyBorder="1" applyAlignment="1">
      <alignment horizontal="center" vertical="center" wrapText="1"/>
    </xf>
    <xf numFmtId="0" fontId="0" fillId="47" borderId="12" xfId="0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3">
    <cellStyle name="Köprü" xfId="1" builtinId="8"/>
    <cellStyle name="Normal" xfId="0" builtinId="0"/>
    <cellStyle name="Normal_Sayf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="90" zoomScaleNormal="90" workbookViewId="0">
      <selection activeCell="G4" sqref="G4"/>
    </sheetView>
  </sheetViews>
  <sheetFormatPr defaultRowHeight="11.25" x14ac:dyDescent="0.15"/>
  <cols>
    <col min="1" max="6" width="30.7109375" style="59" customWidth="1"/>
    <col min="7" max="7" width="25.7109375" style="59" customWidth="1"/>
    <col min="8" max="16384" width="9.140625" style="59"/>
  </cols>
  <sheetData>
    <row r="1" spans="1:7" ht="32.25" customHeight="1" x14ac:dyDescent="0.15">
      <c r="A1" s="490" t="s">
        <v>185</v>
      </c>
      <c r="B1" s="490"/>
      <c r="C1" s="490"/>
      <c r="D1" s="490"/>
      <c r="E1" s="490"/>
      <c r="F1" s="490"/>
    </row>
    <row r="2" spans="1:7" ht="54.95" customHeight="1" x14ac:dyDescent="0.15">
      <c r="A2" s="79" t="s">
        <v>208</v>
      </c>
      <c r="B2" s="79" t="s">
        <v>209</v>
      </c>
      <c r="C2" s="79" t="s">
        <v>210</v>
      </c>
      <c r="D2" s="79" t="s">
        <v>211</v>
      </c>
      <c r="E2" s="79" t="s">
        <v>212</v>
      </c>
      <c r="F2" s="79" t="s">
        <v>249</v>
      </c>
    </row>
    <row r="3" spans="1:7" ht="54.95" customHeight="1" x14ac:dyDescent="0.15">
      <c r="A3" s="79" t="s">
        <v>213</v>
      </c>
      <c r="B3" s="80" t="s">
        <v>214</v>
      </c>
      <c r="C3" s="80" t="s">
        <v>215</v>
      </c>
      <c r="D3" s="80" t="s">
        <v>216</v>
      </c>
      <c r="E3" s="80" t="s">
        <v>217</v>
      </c>
      <c r="F3" s="80" t="s">
        <v>218</v>
      </c>
      <c r="G3" s="58"/>
    </row>
    <row r="4" spans="1:7" ht="54.95" customHeight="1" x14ac:dyDescent="0.15">
      <c r="A4" s="81" t="s">
        <v>219</v>
      </c>
      <c r="B4" s="82" t="s">
        <v>220</v>
      </c>
      <c r="C4" s="82" t="s">
        <v>221</v>
      </c>
      <c r="D4" s="82" t="s">
        <v>222</v>
      </c>
      <c r="E4" s="83" t="s">
        <v>223</v>
      </c>
      <c r="F4" s="83" t="s">
        <v>224</v>
      </c>
      <c r="G4" s="58"/>
    </row>
    <row r="5" spans="1:7" ht="54.95" customHeight="1" x14ac:dyDescent="0.15">
      <c r="A5" s="79" t="s">
        <v>225</v>
      </c>
      <c r="B5" s="79" t="s">
        <v>226</v>
      </c>
      <c r="C5" s="79" t="s">
        <v>227</v>
      </c>
      <c r="D5" s="84" t="s">
        <v>228</v>
      </c>
      <c r="E5" s="84" t="s">
        <v>229</v>
      </c>
      <c r="F5" s="79" t="s">
        <v>230</v>
      </c>
      <c r="G5" s="58"/>
    </row>
    <row r="6" spans="1:7" ht="54.95" customHeight="1" x14ac:dyDescent="0.15">
      <c r="A6" s="80" t="s">
        <v>231</v>
      </c>
      <c r="B6" s="85" t="s">
        <v>232</v>
      </c>
      <c r="C6" s="80" t="s">
        <v>233</v>
      </c>
      <c r="D6" s="86" t="s">
        <v>234</v>
      </c>
      <c r="E6" s="86" t="s">
        <v>235</v>
      </c>
      <c r="F6" s="87" t="s">
        <v>236</v>
      </c>
      <c r="G6" s="58"/>
    </row>
    <row r="7" spans="1:7" ht="54.95" customHeight="1" x14ac:dyDescent="0.15">
      <c r="A7" s="85" t="s">
        <v>237</v>
      </c>
      <c r="B7" s="79" t="s">
        <v>404</v>
      </c>
      <c r="C7" s="79" t="s">
        <v>407</v>
      </c>
      <c r="D7" s="79" t="s">
        <v>409</v>
      </c>
      <c r="E7" s="85"/>
      <c r="F7" s="85"/>
      <c r="G7" s="58"/>
    </row>
    <row r="8" spans="1:7" ht="54.95" customHeight="1" x14ac:dyDescent="0.15">
      <c r="A8" s="85"/>
      <c r="B8" s="85"/>
      <c r="C8" s="85"/>
      <c r="D8" s="85"/>
      <c r="E8" s="85"/>
      <c r="F8" s="85"/>
      <c r="G8" s="58"/>
    </row>
    <row r="9" spans="1:7" ht="39.950000000000003" customHeight="1" x14ac:dyDescent="0.15">
      <c r="A9" s="58"/>
      <c r="B9" s="58"/>
      <c r="C9" s="58"/>
      <c r="D9" s="58"/>
      <c r="E9" s="58"/>
      <c r="F9" s="58"/>
      <c r="G9" s="58"/>
    </row>
    <row r="10" spans="1:7" ht="39.950000000000003" customHeight="1" x14ac:dyDescent="0.15">
      <c r="A10" s="58"/>
      <c r="B10" s="58"/>
      <c r="C10" s="58"/>
      <c r="D10" s="58"/>
      <c r="E10" s="58"/>
      <c r="F10" s="58"/>
      <c r="G10" s="58"/>
    </row>
    <row r="11" spans="1:7" ht="39.950000000000003" customHeight="1" x14ac:dyDescent="0.15">
      <c r="A11" s="58"/>
      <c r="B11" s="58"/>
      <c r="C11" s="58"/>
      <c r="D11" s="58"/>
      <c r="E11" s="58"/>
      <c r="F11" s="58"/>
      <c r="G11" s="58"/>
    </row>
    <row r="12" spans="1:7" ht="39.950000000000003" customHeight="1" x14ac:dyDescent="0.15">
      <c r="A12" s="58"/>
      <c r="B12" s="58"/>
      <c r="C12" s="58"/>
      <c r="D12" s="58"/>
      <c r="E12" s="58"/>
      <c r="F12" s="58"/>
      <c r="G12" s="58"/>
    </row>
    <row r="13" spans="1:7" ht="39.950000000000003" customHeight="1" x14ac:dyDescent="0.15">
      <c r="A13" s="58"/>
      <c r="B13" s="58"/>
      <c r="C13" s="58"/>
      <c r="D13" s="58"/>
      <c r="E13" s="58"/>
      <c r="F13" s="58"/>
      <c r="G13" s="58"/>
    </row>
    <row r="14" spans="1:7" ht="39.950000000000003" customHeight="1" x14ac:dyDescent="0.15">
      <c r="A14" s="58"/>
      <c r="B14" s="58"/>
      <c r="C14" s="58"/>
      <c r="D14" s="58"/>
      <c r="E14" s="58"/>
      <c r="F14" s="58"/>
      <c r="G14" s="58"/>
    </row>
    <row r="15" spans="1:7" ht="39.950000000000003" customHeight="1" x14ac:dyDescent="0.15">
      <c r="A15" s="58"/>
      <c r="B15" s="58"/>
      <c r="C15" s="58"/>
      <c r="D15" s="58"/>
      <c r="E15" s="58"/>
      <c r="F15" s="58"/>
      <c r="G15" s="58"/>
    </row>
    <row r="16" spans="1:7" ht="39.950000000000003" customHeight="1" x14ac:dyDescent="0.15"/>
    <row r="17" ht="39.950000000000003" customHeight="1" x14ac:dyDescent="0.15"/>
    <row r="18" ht="39.950000000000003" customHeight="1" x14ac:dyDescent="0.15"/>
    <row r="19" ht="39.950000000000003" customHeight="1" x14ac:dyDescent="0.15"/>
  </sheetData>
  <mergeCells count="1">
    <mergeCell ref="A1:F1"/>
  </mergeCells>
  <hyperlinks>
    <hyperlink ref="A2" location="'2'!A1" display="'2'!A1" xr:uid="{00000000-0004-0000-0000-000000000000}"/>
    <hyperlink ref="B2" location="'3'!A1" display="'3'!A1" xr:uid="{00000000-0004-0000-0000-000001000000}"/>
    <hyperlink ref="C2" location="'4'!A1" display="'4'!A1" xr:uid="{00000000-0004-0000-0000-000002000000}"/>
    <hyperlink ref="D2" location="'5'!A1" display="'5'!A1" xr:uid="{00000000-0004-0000-0000-000003000000}"/>
    <hyperlink ref="E2" location="'6'!A1" display="'6'!A1" xr:uid="{00000000-0004-0000-0000-000004000000}"/>
    <hyperlink ref="F2" location="'7'!A1" display="'7'!A1" xr:uid="{00000000-0004-0000-0000-000005000000}"/>
    <hyperlink ref="A3" location="'8'!A1" display="'8'!A1" xr:uid="{00000000-0004-0000-0000-000006000000}"/>
    <hyperlink ref="B3" location="'9'!A1" display="'9'!A1" xr:uid="{00000000-0004-0000-0000-000007000000}"/>
    <hyperlink ref="C3" location="'10'!A1" display="'10'!A1" xr:uid="{00000000-0004-0000-0000-000008000000}"/>
    <hyperlink ref="D3" location="'11a'!A1" display="'11a'!A1" xr:uid="{00000000-0004-0000-0000-000009000000}"/>
    <hyperlink ref="E3" location="'11b'!A1" display="'11b'!A1" xr:uid="{00000000-0004-0000-0000-00000A000000}"/>
    <hyperlink ref="F3" location="'12'!A1" display="'12'!A1" xr:uid="{00000000-0004-0000-0000-00000B000000}"/>
    <hyperlink ref="C4" location="'14b'!A1" display="'14b'!A1" xr:uid="{00000000-0004-0000-0000-00000C000000}"/>
    <hyperlink ref="D4" location="'14c'!A1" display="'14c'!A1" xr:uid="{00000000-0004-0000-0000-00000D000000}"/>
    <hyperlink ref="E4" location="'15'!A1" display="'15'!A1" xr:uid="{00000000-0004-0000-0000-00000E000000}"/>
    <hyperlink ref="F4" location="'16'!A1" display="'16'!A1" xr:uid="{00000000-0004-0000-0000-00000F000000}"/>
    <hyperlink ref="A5" location="'17'!A1" display="'17'!A1" xr:uid="{00000000-0004-0000-0000-000010000000}"/>
    <hyperlink ref="B5" location="'18'!A1" display="'18'!A1" xr:uid="{00000000-0004-0000-0000-000011000000}"/>
    <hyperlink ref="C5" location="'19'!A1" display="'19'!A1" xr:uid="{00000000-0004-0000-0000-000012000000}"/>
    <hyperlink ref="D5" location="'20'!A1" display="'20'!A1" xr:uid="{00000000-0004-0000-0000-000013000000}"/>
    <hyperlink ref="E5" location="'21'!A1" display="'21'!A1" xr:uid="{00000000-0004-0000-0000-000014000000}"/>
    <hyperlink ref="F5" location="'22'!A1" display="'22'!A1" xr:uid="{00000000-0004-0000-0000-000015000000}"/>
    <hyperlink ref="A4" location="'13'!A1" display="'13'!A1" xr:uid="{00000000-0004-0000-0000-000016000000}"/>
    <hyperlink ref="B4" location="'14a'!A1" display="'14a'!A1" xr:uid="{00000000-0004-0000-0000-000017000000}"/>
    <hyperlink ref="A6" location="'23'!A1" display="'23'!A1" xr:uid="{00000000-0004-0000-0000-000018000000}"/>
    <hyperlink ref="B6" location="'24'!A1" display="'24'!A1" xr:uid="{00000000-0004-0000-0000-000019000000}"/>
    <hyperlink ref="C6" location="'25'!A1" display="'25'!A1" xr:uid="{00000000-0004-0000-0000-00001A000000}"/>
    <hyperlink ref="D6" location="'26'!A1" display="'26'!A1" xr:uid="{00000000-0004-0000-0000-00001B000000}"/>
    <hyperlink ref="E6" location="'27'!A1" display="'27'!A1" xr:uid="{00000000-0004-0000-0000-00001C000000}"/>
    <hyperlink ref="F6" location="'28'!A1" display="'28'!A1" xr:uid="{00000000-0004-0000-0000-00001D000000}"/>
    <hyperlink ref="A7" location="'29'!A1" display="'29'!A1" xr:uid="{00000000-0004-0000-0000-00001E000000}"/>
    <hyperlink ref="B7" location="'30'!A1" display="'30'!A1" xr:uid="{00000000-0004-0000-0000-00001F000000}"/>
    <hyperlink ref="C7" location="'31'!A1" display="'31'!A1" xr:uid="{00000000-0004-0000-0000-000020000000}"/>
    <hyperlink ref="D7" location="'32'!A1" display="'32'!A1" xr:uid="{00000000-0004-0000-0000-000021000000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workbookViewId="0">
      <selection activeCell="D17" sqref="D17"/>
    </sheetView>
  </sheetViews>
  <sheetFormatPr defaultRowHeight="12.75" x14ac:dyDescent="0.2"/>
  <cols>
    <col min="1" max="1" width="15.7109375" style="11" customWidth="1"/>
    <col min="2" max="8" width="10.7109375" style="11" customWidth="1"/>
    <col min="9" max="16384" width="9.140625" style="11"/>
  </cols>
  <sheetData>
    <row r="1" spans="1:8" ht="30" customHeight="1" thickTop="1" x14ac:dyDescent="0.2">
      <c r="A1" s="72" t="s">
        <v>194</v>
      </c>
      <c r="B1" s="516" t="s">
        <v>117</v>
      </c>
      <c r="C1" s="516"/>
      <c r="D1" s="516"/>
      <c r="E1" s="516"/>
      <c r="F1" s="516"/>
      <c r="G1" s="516"/>
      <c r="H1" s="516"/>
    </row>
    <row r="2" spans="1:8" ht="20.100000000000001" customHeight="1" x14ac:dyDescent="0.2">
      <c r="A2" s="512" t="s">
        <v>76</v>
      </c>
      <c r="B2" s="514" t="s">
        <v>116</v>
      </c>
      <c r="C2" s="515"/>
      <c r="D2" s="515"/>
      <c r="E2" s="517" t="s">
        <v>115</v>
      </c>
      <c r="F2" s="517"/>
      <c r="G2" s="517"/>
      <c r="H2" s="517"/>
    </row>
    <row r="3" spans="1:8" ht="20.100000000000001" customHeight="1" x14ac:dyDescent="0.2">
      <c r="A3" s="513"/>
      <c r="B3" s="30" t="s">
        <v>26</v>
      </c>
      <c r="C3" s="30" t="s">
        <v>27</v>
      </c>
      <c r="D3" s="30" t="s">
        <v>114</v>
      </c>
      <c r="E3" s="30" t="s">
        <v>26</v>
      </c>
      <c r="F3" s="30" t="s">
        <v>27</v>
      </c>
      <c r="G3" s="30" t="s">
        <v>114</v>
      </c>
      <c r="H3" s="30" t="s">
        <v>12</v>
      </c>
    </row>
    <row r="4" spans="1:8" ht="38.25" x14ac:dyDescent="0.2">
      <c r="A4" s="166" t="s">
        <v>306</v>
      </c>
      <c r="B4" s="20">
        <v>1</v>
      </c>
      <c r="C4" s="20">
        <v>1</v>
      </c>
      <c r="D4" s="20"/>
      <c r="E4" s="20">
        <v>2</v>
      </c>
      <c r="F4" s="20">
        <v>2</v>
      </c>
      <c r="G4" s="152">
        <v>0</v>
      </c>
      <c r="H4" s="152">
        <v>2</v>
      </c>
    </row>
    <row r="5" spans="1:8" ht="38.25" x14ac:dyDescent="0.2">
      <c r="A5" s="166" t="s">
        <v>308</v>
      </c>
      <c r="B5" s="20">
        <v>1</v>
      </c>
      <c r="C5" s="20">
        <v>1</v>
      </c>
      <c r="D5" s="20"/>
      <c r="E5" s="20">
        <v>3</v>
      </c>
      <c r="F5" s="20">
        <v>3</v>
      </c>
      <c r="G5" s="152">
        <v>0</v>
      </c>
      <c r="H5" s="152">
        <v>3</v>
      </c>
    </row>
    <row r="6" spans="1:8" ht="39.75" customHeight="1" x14ac:dyDescent="0.2">
      <c r="A6" s="166" t="s">
        <v>309</v>
      </c>
      <c r="B6" s="20">
        <v>1</v>
      </c>
      <c r="C6" s="20"/>
      <c r="D6" s="20">
        <v>1</v>
      </c>
      <c r="E6" s="20">
        <v>3</v>
      </c>
      <c r="F6" s="20">
        <v>3</v>
      </c>
      <c r="G6" s="167">
        <v>0</v>
      </c>
      <c r="H6" s="167">
        <v>3</v>
      </c>
    </row>
    <row r="7" spans="1:8" ht="38.25" x14ac:dyDescent="0.2">
      <c r="A7" s="166" t="s">
        <v>310</v>
      </c>
      <c r="B7" s="20">
        <v>1</v>
      </c>
      <c r="C7" s="20"/>
      <c r="D7" s="20">
        <v>1</v>
      </c>
      <c r="E7" s="20">
        <v>3</v>
      </c>
      <c r="F7" s="20">
        <v>3</v>
      </c>
      <c r="G7" s="152">
        <v>0</v>
      </c>
      <c r="H7" s="152">
        <v>3</v>
      </c>
    </row>
    <row r="8" spans="1:8" ht="38.25" x14ac:dyDescent="0.2">
      <c r="A8" s="166" t="s">
        <v>316</v>
      </c>
      <c r="B8" s="20">
        <v>1</v>
      </c>
      <c r="C8" s="20">
        <v>1</v>
      </c>
      <c r="D8" s="20"/>
      <c r="E8" s="20">
        <v>3</v>
      </c>
      <c r="F8" s="20">
        <v>3</v>
      </c>
      <c r="G8" s="173">
        <v>0</v>
      </c>
      <c r="H8" s="173">
        <v>3</v>
      </c>
    </row>
    <row r="9" spans="1:8" ht="38.25" x14ac:dyDescent="0.2">
      <c r="A9" s="166" t="s">
        <v>320</v>
      </c>
      <c r="B9" s="20">
        <v>1</v>
      </c>
      <c r="C9" s="20">
        <v>1</v>
      </c>
      <c r="D9" s="20"/>
      <c r="E9" s="20">
        <v>3</v>
      </c>
      <c r="F9" s="20">
        <v>3</v>
      </c>
      <c r="G9" s="192">
        <v>0</v>
      </c>
      <c r="H9" s="192">
        <v>3</v>
      </c>
    </row>
    <row r="10" spans="1:8" ht="40.5" customHeight="1" x14ac:dyDescent="0.2">
      <c r="A10" s="166" t="s">
        <v>321</v>
      </c>
      <c r="B10" s="20">
        <v>1</v>
      </c>
      <c r="C10" s="20">
        <v>1</v>
      </c>
      <c r="D10" s="20"/>
      <c r="E10" s="20">
        <v>3</v>
      </c>
      <c r="F10" s="20">
        <v>3</v>
      </c>
      <c r="G10" s="192">
        <v>1</v>
      </c>
      <c r="H10" s="192">
        <v>4</v>
      </c>
    </row>
    <row r="11" spans="1:8" ht="40.5" customHeight="1" x14ac:dyDescent="0.2">
      <c r="A11" s="166" t="s">
        <v>411</v>
      </c>
      <c r="B11" s="20">
        <v>1</v>
      </c>
      <c r="C11" s="20">
        <v>1</v>
      </c>
      <c r="D11" s="20"/>
      <c r="E11" s="20">
        <v>3</v>
      </c>
      <c r="F11" s="20">
        <v>3</v>
      </c>
      <c r="G11" s="314">
        <v>0</v>
      </c>
      <c r="H11" s="314">
        <v>3</v>
      </c>
    </row>
  </sheetData>
  <mergeCells count="4">
    <mergeCell ref="A2:A3"/>
    <mergeCell ref="B2:D2"/>
    <mergeCell ref="B1:H1"/>
    <mergeCell ref="E2:H2"/>
  </mergeCells>
  <hyperlinks>
    <hyperlink ref="A1" location="Menü!A1" display="Tablo 9:" xr:uid="{00000000-0004-0000-0900-000000000000}"/>
  </hyperlink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6"/>
  <sheetViews>
    <sheetView workbookViewId="0">
      <selection activeCell="G20" sqref="G20"/>
    </sheetView>
  </sheetViews>
  <sheetFormatPr defaultRowHeight="15" x14ac:dyDescent="0.25"/>
  <cols>
    <col min="1" max="1" width="17.7109375" style="76" customWidth="1"/>
  </cols>
  <sheetData>
    <row r="1" spans="1:13" ht="30" customHeight="1" thickTop="1" x14ac:dyDescent="0.25">
      <c r="A1" s="75" t="s">
        <v>193</v>
      </c>
      <c r="B1" s="518" t="s">
        <v>118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20"/>
    </row>
    <row r="2" spans="1:13" ht="20.100000000000001" customHeight="1" x14ac:dyDescent="0.25">
      <c r="A2" s="499" t="s">
        <v>315</v>
      </c>
      <c r="B2" s="499" t="s">
        <v>28</v>
      </c>
      <c r="C2" s="499"/>
      <c r="D2" s="499"/>
      <c r="E2" s="499"/>
      <c r="F2" s="499" t="s">
        <v>29</v>
      </c>
      <c r="G2" s="499"/>
      <c r="H2" s="499"/>
      <c r="I2" s="499"/>
      <c r="J2" s="499" t="s">
        <v>30</v>
      </c>
      <c r="K2" s="499"/>
      <c r="L2" s="499"/>
      <c r="M2" s="499"/>
    </row>
    <row r="3" spans="1:13" ht="20.100000000000001" customHeight="1" x14ac:dyDescent="0.25">
      <c r="A3" s="499"/>
      <c r="B3" s="8" t="s">
        <v>31</v>
      </c>
      <c r="C3" s="8" t="s">
        <v>32</v>
      </c>
      <c r="D3" s="8" t="s">
        <v>33</v>
      </c>
      <c r="E3" s="8" t="s">
        <v>34</v>
      </c>
      <c r="F3" s="8" t="s">
        <v>31</v>
      </c>
      <c r="G3" s="8" t="s">
        <v>32</v>
      </c>
      <c r="H3" s="8" t="s">
        <v>33</v>
      </c>
      <c r="I3" s="8" t="s">
        <v>34</v>
      </c>
      <c r="J3" s="8" t="s">
        <v>31</v>
      </c>
      <c r="K3" s="8" t="s">
        <v>32</v>
      </c>
      <c r="L3" s="8" t="s">
        <v>33</v>
      </c>
      <c r="M3" s="8" t="s">
        <v>34</v>
      </c>
    </row>
    <row r="4" spans="1:13" s="479" customFormat="1" ht="44.25" customHeight="1" x14ac:dyDescent="0.25">
      <c r="A4" s="146" t="s">
        <v>15</v>
      </c>
      <c r="B4" s="488">
        <v>28</v>
      </c>
      <c r="C4" s="488">
        <v>26</v>
      </c>
      <c r="D4" s="488">
        <v>2</v>
      </c>
      <c r="E4" s="488"/>
      <c r="F4" s="488">
        <v>5</v>
      </c>
      <c r="G4" s="488">
        <v>3</v>
      </c>
      <c r="H4" s="488">
        <v>2</v>
      </c>
      <c r="I4" s="488"/>
      <c r="J4" s="488">
        <v>50</v>
      </c>
      <c r="K4" s="488">
        <v>25</v>
      </c>
      <c r="L4" s="488">
        <v>25</v>
      </c>
      <c r="M4" s="488"/>
    </row>
    <row r="5" spans="1:13" s="479" customFormat="1" ht="30.75" customHeight="1" x14ac:dyDescent="0.25">
      <c r="A5" s="146" t="s">
        <v>17</v>
      </c>
      <c r="B5" s="23">
        <v>30</v>
      </c>
      <c r="C5" s="23">
        <v>25</v>
      </c>
      <c r="D5" s="23">
        <v>5</v>
      </c>
      <c r="E5" s="23"/>
      <c r="F5" s="23">
        <v>5</v>
      </c>
      <c r="G5" s="23">
        <v>3</v>
      </c>
      <c r="H5" s="23">
        <v>2</v>
      </c>
      <c r="I5" s="23"/>
      <c r="J5" s="23">
        <v>54</v>
      </c>
      <c r="K5" s="23">
        <v>30</v>
      </c>
      <c r="L5" s="23">
        <v>14</v>
      </c>
      <c r="M5" s="23"/>
    </row>
    <row r="6" spans="1:13" s="479" customFormat="1" ht="35.25" customHeight="1" x14ac:dyDescent="0.25">
      <c r="A6" s="146" t="s">
        <v>18</v>
      </c>
      <c r="B6" s="488">
        <v>30</v>
      </c>
      <c r="C6" s="488">
        <v>23</v>
      </c>
      <c r="D6" s="488">
        <v>7</v>
      </c>
      <c r="E6" s="488"/>
      <c r="F6" s="488">
        <v>6</v>
      </c>
      <c r="G6" s="488">
        <v>6</v>
      </c>
      <c r="H6" s="488">
        <v>0</v>
      </c>
      <c r="I6" s="488"/>
      <c r="J6" s="488">
        <v>57</v>
      </c>
      <c r="K6" s="488">
        <v>35</v>
      </c>
      <c r="L6" s="488">
        <v>22</v>
      </c>
      <c r="M6" s="488"/>
    </row>
    <row r="7" spans="1:13" s="479" customFormat="1" ht="24.95" customHeight="1" x14ac:dyDescent="0.25">
      <c r="A7" s="146" t="s">
        <v>19</v>
      </c>
      <c r="B7" s="15">
        <v>30</v>
      </c>
      <c r="C7" s="15">
        <v>23</v>
      </c>
      <c r="D7" s="15">
        <v>7</v>
      </c>
      <c r="E7" s="15"/>
      <c r="F7" s="15">
        <v>6</v>
      </c>
      <c r="G7" s="15">
        <v>6</v>
      </c>
      <c r="H7" s="15">
        <v>0</v>
      </c>
      <c r="I7" s="15"/>
      <c r="J7" s="15">
        <v>60</v>
      </c>
      <c r="K7" s="15">
        <v>35</v>
      </c>
      <c r="L7" s="15">
        <v>25</v>
      </c>
      <c r="M7" s="15"/>
    </row>
    <row r="8" spans="1:13" s="479" customFormat="1" ht="24.95" customHeight="1" x14ac:dyDescent="0.25">
      <c r="A8" s="146" t="s">
        <v>20</v>
      </c>
      <c r="B8" s="488">
        <v>29</v>
      </c>
      <c r="C8" s="488">
        <v>25</v>
      </c>
      <c r="D8" s="488">
        <v>4</v>
      </c>
      <c r="E8" s="488"/>
      <c r="F8" s="488">
        <v>6</v>
      </c>
      <c r="G8" s="488">
        <v>4</v>
      </c>
      <c r="H8" s="488">
        <v>2</v>
      </c>
      <c r="I8" s="488"/>
      <c r="J8" s="488">
        <v>65</v>
      </c>
      <c r="K8" s="488">
        <v>40</v>
      </c>
      <c r="L8" s="488">
        <v>25</v>
      </c>
      <c r="M8" s="488"/>
    </row>
    <row r="9" spans="1:13" s="479" customFormat="1" ht="24.95" customHeight="1" x14ac:dyDescent="0.25">
      <c r="A9" s="146" t="s">
        <v>47</v>
      </c>
      <c r="B9" s="15">
        <v>35</v>
      </c>
      <c r="C9" s="15">
        <v>30</v>
      </c>
      <c r="D9" s="15">
        <v>5</v>
      </c>
      <c r="E9" s="15"/>
      <c r="F9" s="15">
        <v>2</v>
      </c>
      <c r="G9" s="15">
        <v>1</v>
      </c>
      <c r="H9" s="15">
        <v>1</v>
      </c>
      <c r="I9" s="15"/>
      <c r="J9" s="15">
        <v>74</v>
      </c>
      <c r="K9" s="15">
        <v>48</v>
      </c>
      <c r="L9" s="15">
        <v>26</v>
      </c>
      <c r="M9" s="15"/>
    </row>
    <row r="10" spans="1:13" s="479" customFormat="1" ht="24.95" customHeight="1" x14ac:dyDescent="0.25">
      <c r="A10" s="146" t="s">
        <v>104</v>
      </c>
      <c r="B10" s="488">
        <v>44</v>
      </c>
      <c r="C10" s="488">
        <v>41</v>
      </c>
      <c r="D10" s="488">
        <v>3</v>
      </c>
      <c r="E10" s="488"/>
      <c r="F10" s="488">
        <v>1</v>
      </c>
      <c r="G10" s="488">
        <v>1</v>
      </c>
      <c r="H10" s="488">
        <v>0</v>
      </c>
      <c r="I10" s="488"/>
      <c r="J10" s="488">
        <v>81</v>
      </c>
      <c r="K10" s="488">
        <v>70</v>
      </c>
      <c r="L10" s="488">
        <v>11</v>
      </c>
      <c r="M10" s="488"/>
    </row>
    <row r="11" spans="1:13" s="479" customFormat="1" ht="24.95" customHeight="1" x14ac:dyDescent="0.25">
      <c r="A11" s="146" t="s">
        <v>105</v>
      </c>
      <c r="B11" s="15">
        <v>42</v>
      </c>
      <c r="C11" s="15">
        <v>38</v>
      </c>
      <c r="D11" s="15">
        <v>3</v>
      </c>
      <c r="E11" s="15">
        <v>1</v>
      </c>
      <c r="F11" s="15">
        <v>0</v>
      </c>
      <c r="G11" s="15">
        <v>0</v>
      </c>
      <c r="H11" s="15">
        <v>0</v>
      </c>
      <c r="I11" s="15"/>
      <c r="J11" s="15">
        <v>69</v>
      </c>
      <c r="K11" s="15">
        <v>56</v>
      </c>
      <c r="L11" s="15">
        <v>13</v>
      </c>
      <c r="M11" s="15"/>
    </row>
    <row r="12" spans="1:13" s="479" customFormat="1" ht="24.95" customHeight="1" x14ac:dyDescent="0.25">
      <c r="A12" s="146" t="s">
        <v>106</v>
      </c>
      <c r="B12" s="488">
        <v>40</v>
      </c>
      <c r="C12" s="488">
        <v>37</v>
      </c>
      <c r="D12" s="488">
        <v>2</v>
      </c>
      <c r="E12" s="488">
        <v>1</v>
      </c>
      <c r="F12" s="488">
        <v>0</v>
      </c>
      <c r="G12" s="488">
        <v>0</v>
      </c>
      <c r="H12" s="488">
        <v>0</v>
      </c>
      <c r="I12" s="488"/>
      <c r="J12" s="488">
        <v>73</v>
      </c>
      <c r="K12" s="488">
        <v>58</v>
      </c>
      <c r="L12" s="488">
        <v>15</v>
      </c>
      <c r="M12" s="488"/>
    </row>
    <row r="13" spans="1:13" s="479" customFormat="1" ht="24.95" customHeight="1" x14ac:dyDescent="0.25">
      <c r="A13" s="146" t="s">
        <v>107</v>
      </c>
      <c r="B13" s="489">
        <v>42</v>
      </c>
      <c r="C13" s="489">
        <v>39</v>
      </c>
      <c r="D13" s="489">
        <v>3</v>
      </c>
      <c r="E13" s="489"/>
      <c r="F13" s="489">
        <v>0</v>
      </c>
      <c r="G13" s="489">
        <v>0</v>
      </c>
      <c r="H13" s="489">
        <v>0</v>
      </c>
      <c r="I13" s="489"/>
      <c r="J13" s="489">
        <v>76</v>
      </c>
      <c r="K13" s="489">
        <v>66</v>
      </c>
      <c r="L13" s="489">
        <v>10</v>
      </c>
      <c r="M13" s="489"/>
    </row>
    <row r="14" spans="1:13" s="479" customFormat="1" ht="24.75" customHeight="1" x14ac:dyDescent="0.25">
      <c r="A14" s="146" t="s">
        <v>108</v>
      </c>
      <c r="B14" s="489">
        <v>42</v>
      </c>
      <c r="C14" s="489">
        <v>42</v>
      </c>
      <c r="D14" s="489">
        <v>0</v>
      </c>
      <c r="E14" s="489">
        <v>0</v>
      </c>
      <c r="F14" s="489">
        <v>0</v>
      </c>
      <c r="G14" s="489">
        <v>0</v>
      </c>
      <c r="H14" s="489">
        <v>0</v>
      </c>
      <c r="I14" s="489"/>
      <c r="J14" s="489">
        <v>74</v>
      </c>
      <c r="K14" s="489">
        <v>74</v>
      </c>
      <c r="L14" s="489">
        <v>0</v>
      </c>
      <c r="M14" s="489"/>
    </row>
    <row r="15" spans="1:13" s="479" customFormat="1" ht="24.75" customHeight="1" x14ac:dyDescent="0.25">
      <c r="A15" s="146" t="s">
        <v>133</v>
      </c>
      <c r="B15" s="489">
        <v>44</v>
      </c>
      <c r="C15" s="489">
        <v>43</v>
      </c>
      <c r="D15" s="489">
        <v>1</v>
      </c>
      <c r="E15" s="489">
        <v>0</v>
      </c>
      <c r="F15" s="489">
        <v>0</v>
      </c>
      <c r="G15" s="489">
        <v>0</v>
      </c>
      <c r="H15" s="489">
        <v>0</v>
      </c>
      <c r="I15" s="489"/>
      <c r="J15" s="489">
        <v>78</v>
      </c>
      <c r="K15" s="489">
        <v>74</v>
      </c>
      <c r="L15" s="489">
        <v>4</v>
      </c>
      <c r="M15" s="489"/>
    </row>
    <row r="16" spans="1:13" s="479" customFormat="1" ht="29.25" customHeight="1" x14ac:dyDescent="0.25">
      <c r="A16" s="146" t="s">
        <v>323</v>
      </c>
      <c r="B16" s="489">
        <v>45</v>
      </c>
      <c r="C16" s="489">
        <v>43</v>
      </c>
      <c r="D16" s="489">
        <v>2</v>
      </c>
      <c r="E16" s="489">
        <v>0</v>
      </c>
      <c r="F16" s="489">
        <v>2</v>
      </c>
      <c r="G16" s="489">
        <v>1</v>
      </c>
      <c r="H16" s="489">
        <v>1</v>
      </c>
      <c r="I16" s="489"/>
      <c r="J16" s="489">
        <v>80</v>
      </c>
      <c r="K16" s="489">
        <v>75</v>
      </c>
      <c r="L16" s="489">
        <v>5</v>
      </c>
      <c r="M16" s="489"/>
    </row>
  </sheetData>
  <mergeCells count="5">
    <mergeCell ref="A2:A3"/>
    <mergeCell ref="B2:E2"/>
    <mergeCell ref="F2:I2"/>
    <mergeCell ref="J2:M2"/>
    <mergeCell ref="B1:M1"/>
  </mergeCells>
  <hyperlinks>
    <hyperlink ref="A1" location="Menü!A1" display="Tablo 10:" xr:uid="{00000000-0004-0000-0A00-000000000000}"/>
  </hyperlink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9"/>
  <sheetViews>
    <sheetView workbookViewId="0">
      <selection activeCell="A17" sqref="A17:XFD19"/>
    </sheetView>
  </sheetViews>
  <sheetFormatPr defaultRowHeight="12.75" x14ac:dyDescent="0.2"/>
  <cols>
    <col min="1" max="1" width="15.42578125" style="11" customWidth="1"/>
    <col min="2" max="12" width="9.7109375" style="92" customWidth="1"/>
    <col min="13" max="13" width="9.7109375" style="11" customWidth="1"/>
    <col min="14" max="16384" width="9.140625" style="11"/>
  </cols>
  <sheetData>
    <row r="1" spans="1:13" ht="30" customHeight="1" thickTop="1" x14ac:dyDescent="0.2">
      <c r="A1" s="72" t="s">
        <v>192</v>
      </c>
      <c r="B1" s="521" t="s">
        <v>119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13" ht="20.100000000000001" customHeight="1" x14ac:dyDescent="0.2">
      <c r="A2" s="32"/>
      <c r="B2" s="522" t="s">
        <v>38</v>
      </c>
      <c r="C2" s="522"/>
      <c r="D2" s="522"/>
      <c r="E2" s="522"/>
      <c r="F2" s="522" t="s">
        <v>39</v>
      </c>
      <c r="G2" s="522"/>
      <c r="H2" s="522"/>
      <c r="I2" s="522"/>
      <c r="J2" s="522" t="s">
        <v>40</v>
      </c>
      <c r="K2" s="522"/>
      <c r="L2" s="522"/>
      <c r="M2" s="522"/>
    </row>
    <row r="3" spans="1:13" ht="37.5" customHeight="1" x14ac:dyDescent="0.2">
      <c r="A3" s="499" t="s">
        <v>76</v>
      </c>
      <c r="B3" s="499" t="s">
        <v>35</v>
      </c>
      <c r="C3" s="499" t="s">
        <v>36</v>
      </c>
      <c r="D3" s="499" t="s">
        <v>37</v>
      </c>
      <c r="E3" s="499" t="s">
        <v>12</v>
      </c>
      <c r="F3" s="499" t="s">
        <v>35</v>
      </c>
      <c r="G3" s="499" t="s">
        <v>36</v>
      </c>
      <c r="H3" s="499" t="s">
        <v>37</v>
      </c>
      <c r="I3" s="499" t="s">
        <v>12</v>
      </c>
      <c r="J3" s="499" t="s">
        <v>35</v>
      </c>
      <c r="K3" s="499" t="s">
        <v>36</v>
      </c>
      <c r="L3" s="499" t="s">
        <v>37</v>
      </c>
      <c r="M3" s="499" t="s">
        <v>12</v>
      </c>
    </row>
    <row r="4" spans="1:13" ht="21" customHeight="1" x14ac:dyDescent="0.2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</row>
    <row r="5" spans="1:13" ht="24.95" customHeight="1" x14ac:dyDescent="0.25">
      <c r="A5" s="13">
        <v>2009</v>
      </c>
      <c r="B5" s="153">
        <v>2</v>
      </c>
      <c r="C5" s="153">
        <v>2</v>
      </c>
      <c r="D5" s="153">
        <v>0</v>
      </c>
      <c r="E5" s="153"/>
      <c r="F5" s="115">
        <v>1</v>
      </c>
      <c r="G5" s="115">
        <v>1</v>
      </c>
      <c r="H5" s="115">
        <v>0</v>
      </c>
      <c r="I5" s="114"/>
      <c r="J5" s="115">
        <v>90</v>
      </c>
      <c r="K5" s="115">
        <v>83</v>
      </c>
      <c r="L5" s="115">
        <v>7</v>
      </c>
      <c r="M5" s="12"/>
    </row>
    <row r="6" spans="1:13" ht="24.95" customHeight="1" x14ac:dyDescent="0.25">
      <c r="A6" s="30">
        <v>2010</v>
      </c>
      <c r="B6" s="154">
        <v>2</v>
      </c>
      <c r="C6" s="154">
        <v>3</v>
      </c>
      <c r="D6" s="154">
        <v>1</v>
      </c>
      <c r="E6" s="154"/>
      <c r="F6" s="115">
        <v>1</v>
      </c>
      <c r="G6" s="115">
        <v>1</v>
      </c>
      <c r="H6" s="115">
        <v>0</v>
      </c>
      <c r="I6" s="156"/>
      <c r="J6" s="155">
        <v>90</v>
      </c>
      <c r="K6" s="155">
        <v>87</v>
      </c>
      <c r="L6" s="155">
        <v>3</v>
      </c>
      <c r="M6" s="35"/>
    </row>
    <row r="7" spans="1:13" ht="24.95" customHeight="1" x14ac:dyDescent="0.25">
      <c r="A7" s="13">
        <v>2011</v>
      </c>
      <c r="B7" s="153">
        <v>3</v>
      </c>
      <c r="C7" s="153">
        <v>3</v>
      </c>
      <c r="D7" s="153">
        <v>0</v>
      </c>
      <c r="E7" s="153"/>
      <c r="F7" s="115">
        <v>1</v>
      </c>
      <c r="G7" s="115">
        <v>1</v>
      </c>
      <c r="H7" s="115">
        <v>0</v>
      </c>
      <c r="I7" s="114"/>
      <c r="J7" s="115">
        <v>95</v>
      </c>
      <c r="K7" s="115">
        <v>90</v>
      </c>
      <c r="L7" s="115">
        <v>5</v>
      </c>
      <c r="M7" s="12"/>
    </row>
    <row r="8" spans="1:13" ht="24.95" customHeight="1" x14ac:dyDescent="0.25">
      <c r="A8" s="30">
        <v>2012</v>
      </c>
      <c r="B8" s="154">
        <v>3</v>
      </c>
      <c r="C8" s="154">
        <v>2</v>
      </c>
      <c r="D8" s="154">
        <v>0</v>
      </c>
      <c r="E8" s="154"/>
      <c r="F8" s="115">
        <v>1</v>
      </c>
      <c r="G8" s="115">
        <v>1</v>
      </c>
      <c r="H8" s="115">
        <v>0</v>
      </c>
      <c r="I8" s="156"/>
      <c r="J8" s="155">
        <v>95</v>
      </c>
      <c r="K8" s="155">
        <v>82</v>
      </c>
      <c r="L8" s="155">
        <v>13</v>
      </c>
      <c r="M8" s="35"/>
    </row>
    <row r="9" spans="1:13" ht="24.95" customHeight="1" x14ac:dyDescent="0.25">
      <c r="A9" s="13">
        <v>2013</v>
      </c>
      <c r="B9" s="153">
        <v>2</v>
      </c>
      <c r="C9" s="153">
        <v>2</v>
      </c>
      <c r="D9" s="153">
        <v>0</v>
      </c>
      <c r="E9" s="153"/>
      <c r="F9" s="115">
        <v>1</v>
      </c>
      <c r="G9" s="115">
        <v>1</v>
      </c>
      <c r="H9" s="115">
        <v>0</v>
      </c>
      <c r="I9" s="114"/>
      <c r="J9" s="155">
        <v>70</v>
      </c>
      <c r="K9" s="115">
        <v>64</v>
      </c>
      <c r="L9" s="115">
        <v>6</v>
      </c>
      <c r="M9" s="12"/>
    </row>
    <row r="10" spans="1:13" ht="24.95" customHeight="1" x14ac:dyDescent="0.2">
      <c r="A10" s="30">
        <v>2014</v>
      </c>
      <c r="B10" s="153">
        <v>2</v>
      </c>
      <c r="C10" s="153">
        <v>2</v>
      </c>
      <c r="D10" s="153">
        <v>0</v>
      </c>
      <c r="E10" s="153"/>
      <c r="F10" s="115">
        <v>1</v>
      </c>
      <c r="G10" s="115">
        <v>1</v>
      </c>
      <c r="H10" s="115">
        <v>0</v>
      </c>
      <c r="I10" s="115"/>
      <c r="J10" s="115">
        <v>50</v>
      </c>
      <c r="K10" s="115">
        <v>45</v>
      </c>
      <c r="L10" s="115">
        <v>5</v>
      </c>
      <c r="M10" s="157"/>
    </row>
    <row r="11" spans="1:13" ht="24.95" customHeight="1" x14ac:dyDescent="0.2">
      <c r="A11" s="13">
        <v>2015</v>
      </c>
      <c r="B11" s="154">
        <v>3</v>
      </c>
      <c r="C11" s="154">
        <v>2</v>
      </c>
      <c r="D11" s="154">
        <v>1</v>
      </c>
      <c r="E11" s="154"/>
      <c r="F11" s="115">
        <v>1</v>
      </c>
      <c r="G11" s="115">
        <v>1</v>
      </c>
      <c r="H11" s="115">
        <v>0</v>
      </c>
      <c r="I11" s="155"/>
      <c r="J11" s="155">
        <v>50</v>
      </c>
      <c r="K11" s="155">
        <v>42</v>
      </c>
      <c r="L11" s="155">
        <v>8</v>
      </c>
      <c r="M11" s="158"/>
    </row>
    <row r="12" spans="1:13" ht="24.95" customHeight="1" x14ac:dyDescent="0.2">
      <c r="A12" s="30">
        <v>2016</v>
      </c>
      <c r="B12" s="153">
        <v>4</v>
      </c>
      <c r="C12" s="153">
        <v>4</v>
      </c>
      <c r="D12" s="153">
        <v>0</v>
      </c>
      <c r="E12" s="153"/>
      <c r="F12" s="115">
        <v>1</v>
      </c>
      <c r="G12" s="115">
        <v>1</v>
      </c>
      <c r="H12" s="115">
        <v>0</v>
      </c>
      <c r="I12" s="115"/>
      <c r="J12" s="115">
        <v>33</v>
      </c>
      <c r="K12" s="115">
        <v>30</v>
      </c>
      <c r="L12" s="115">
        <v>3</v>
      </c>
      <c r="M12" s="157"/>
    </row>
    <row r="13" spans="1:13" ht="24.95" customHeight="1" x14ac:dyDescent="0.2">
      <c r="A13" s="13">
        <v>2017</v>
      </c>
      <c r="B13" s="154">
        <v>4</v>
      </c>
      <c r="C13" s="154">
        <v>4</v>
      </c>
      <c r="D13" s="154">
        <v>0</v>
      </c>
      <c r="E13" s="154"/>
      <c r="F13" s="155">
        <v>1</v>
      </c>
      <c r="G13" s="155">
        <v>1</v>
      </c>
      <c r="H13" s="155">
        <v>0</v>
      </c>
      <c r="I13" s="155"/>
      <c r="J13" s="155">
        <v>33</v>
      </c>
      <c r="K13" s="155">
        <v>30</v>
      </c>
      <c r="L13" s="155">
        <v>3</v>
      </c>
      <c r="M13" s="158"/>
    </row>
    <row r="14" spans="1:13" ht="24.95" customHeight="1" x14ac:dyDescent="0.2">
      <c r="A14" s="54">
        <v>2018</v>
      </c>
      <c r="B14" s="153">
        <v>5</v>
      </c>
      <c r="C14" s="153">
        <v>4</v>
      </c>
      <c r="D14" s="153">
        <v>1</v>
      </c>
      <c r="E14" s="153"/>
      <c r="F14" s="159">
        <v>2</v>
      </c>
      <c r="G14" s="159">
        <v>1</v>
      </c>
      <c r="H14" s="159">
        <v>1</v>
      </c>
      <c r="I14" s="159"/>
      <c r="J14" s="159">
        <v>35</v>
      </c>
      <c r="K14" s="159">
        <v>31</v>
      </c>
      <c r="L14" s="159">
        <v>4</v>
      </c>
      <c r="M14" s="160"/>
    </row>
    <row r="15" spans="1:13" ht="24.95" customHeight="1" x14ac:dyDescent="0.2">
      <c r="A15" s="56">
        <v>2019</v>
      </c>
      <c r="B15" s="34">
        <v>5</v>
      </c>
      <c r="C15" s="34">
        <v>4</v>
      </c>
      <c r="D15" s="34">
        <v>1</v>
      </c>
      <c r="E15" s="34"/>
      <c r="F15" s="168">
        <v>2</v>
      </c>
      <c r="G15" s="168">
        <v>1</v>
      </c>
      <c r="H15" s="168">
        <v>1</v>
      </c>
      <c r="I15" s="168"/>
      <c r="J15" s="168">
        <v>35</v>
      </c>
      <c r="K15" s="168">
        <v>31</v>
      </c>
      <c r="L15" s="168">
        <v>4</v>
      </c>
      <c r="M15" s="35"/>
    </row>
    <row r="16" spans="1:13" ht="34.5" customHeight="1" x14ac:dyDescent="0.2">
      <c r="A16" s="54">
        <v>2020</v>
      </c>
      <c r="B16" s="31">
        <v>3</v>
      </c>
      <c r="C16" s="31">
        <v>2</v>
      </c>
      <c r="D16" s="31">
        <v>1</v>
      </c>
      <c r="E16" s="31"/>
      <c r="F16" s="169">
        <v>2</v>
      </c>
      <c r="G16" s="169">
        <v>1</v>
      </c>
      <c r="H16" s="169">
        <v>1</v>
      </c>
      <c r="I16" s="169"/>
      <c r="J16" s="169">
        <v>33</v>
      </c>
      <c r="K16" s="169">
        <v>29</v>
      </c>
      <c r="L16" s="169">
        <v>4</v>
      </c>
      <c r="M16" s="44"/>
    </row>
    <row r="17" spans="1:13" ht="24.75" customHeight="1" x14ac:dyDescent="0.2">
      <c r="A17" s="187">
        <v>2021</v>
      </c>
      <c r="B17" s="31">
        <v>5</v>
      </c>
      <c r="C17" s="31">
        <v>3</v>
      </c>
      <c r="D17" s="31">
        <v>2</v>
      </c>
      <c r="E17" s="31"/>
      <c r="F17" s="169">
        <v>1</v>
      </c>
      <c r="G17" s="169">
        <v>1</v>
      </c>
      <c r="H17" s="169">
        <v>0</v>
      </c>
      <c r="I17" s="169"/>
      <c r="J17" s="169">
        <v>37</v>
      </c>
      <c r="K17" s="169">
        <v>33</v>
      </c>
      <c r="L17" s="169">
        <v>4</v>
      </c>
      <c r="M17" s="44"/>
    </row>
    <row r="18" spans="1:13" ht="24.75" customHeight="1" x14ac:dyDescent="0.2">
      <c r="A18" s="394">
        <v>2022</v>
      </c>
      <c r="B18" s="31">
        <v>5</v>
      </c>
      <c r="C18" s="31">
        <v>4</v>
      </c>
      <c r="D18" s="31">
        <v>1</v>
      </c>
      <c r="E18" s="31"/>
      <c r="F18" s="169">
        <v>1</v>
      </c>
      <c r="G18" s="169">
        <v>1</v>
      </c>
      <c r="H18" s="169">
        <v>0</v>
      </c>
      <c r="I18" s="169"/>
      <c r="J18" s="169">
        <v>41</v>
      </c>
      <c r="K18" s="169">
        <v>31</v>
      </c>
      <c r="L18" s="169">
        <v>10</v>
      </c>
      <c r="M18" s="44"/>
    </row>
    <row r="19" spans="1:13" ht="24.75" customHeight="1" x14ac:dyDescent="0.2">
      <c r="A19" s="394">
        <v>2023</v>
      </c>
      <c r="B19" s="31"/>
      <c r="C19" s="31"/>
      <c r="D19" s="31"/>
      <c r="E19" s="31"/>
      <c r="F19" s="169"/>
      <c r="G19" s="169"/>
      <c r="H19" s="169"/>
      <c r="I19" s="169"/>
      <c r="J19" s="169"/>
      <c r="K19" s="169"/>
      <c r="L19" s="169"/>
      <c r="M19" s="44"/>
    </row>
  </sheetData>
  <mergeCells count="17">
    <mergeCell ref="K3:K4"/>
    <mergeCell ref="L3:L4"/>
    <mergeCell ref="M3:M4"/>
    <mergeCell ref="A3:A4"/>
    <mergeCell ref="B1:M1"/>
    <mergeCell ref="B3:B4"/>
    <mergeCell ref="C3:C4"/>
    <mergeCell ref="D3:D4"/>
    <mergeCell ref="E3:E4"/>
    <mergeCell ref="F3:F4"/>
    <mergeCell ref="G3:G4"/>
    <mergeCell ref="H3:H4"/>
    <mergeCell ref="I3:I4"/>
    <mergeCell ref="B2:E2"/>
    <mergeCell ref="F2:I2"/>
    <mergeCell ref="J2:M2"/>
    <mergeCell ref="J3:J4"/>
  </mergeCells>
  <hyperlinks>
    <hyperlink ref="A1" location="Menü!A1" display="Tablo 11a:" xr:uid="{00000000-0004-0000-0B00-000000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workbookViewId="0">
      <selection activeCell="J15" sqref="J15"/>
    </sheetView>
  </sheetViews>
  <sheetFormatPr defaultRowHeight="12.75" x14ac:dyDescent="0.2"/>
  <cols>
    <col min="1" max="1" width="16.5703125" style="11" customWidth="1"/>
    <col min="2" max="2" width="12.140625" style="11" customWidth="1"/>
    <col min="3" max="3" width="11.7109375" style="11" customWidth="1"/>
    <col min="4" max="5" width="10.7109375" style="11" customWidth="1"/>
    <col min="6" max="7" width="10.7109375" style="92" customWidth="1"/>
    <col min="8" max="16384" width="9.140625" style="11"/>
  </cols>
  <sheetData>
    <row r="1" spans="1:7" ht="30" customHeight="1" thickTop="1" x14ac:dyDescent="0.2">
      <c r="A1" s="72" t="s">
        <v>191</v>
      </c>
      <c r="B1" s="521" t="s">
        <v>121</v>
      </c>
      <c r="C1" s="521"/>
      <c r="D1" s="521"/>
      <c r="E1" s="521"/>
      <c r="F1" s="521"/>
      <c r="G1" s="521"/>
    </row>
    <row r="2" spans="1:7" ht="37.5" customHeight="1" x14ac:dyDescent="0.2">
      <c r="A2" s="499" t="s">
        <v>76</v>
      </c>
      <c r="B2" s="524" t="s">
        <v>46</v>
      </c>
      <c r="C2" s="524" t="s">
        <v>41</v>
      </c>
      <c r="D2" s="524" t="s">
        <v>42</v>
      </c>
      <c r="E2" s="523" t="s">
        <v>43</v>
      </c>
      <c r="F2" s="523"/>
      <c r="G2" s="523"/>
    </row>
    <row r="3" spans="1:7" ht="21" customHeight="1" x14ac:dyDescent="0.2">
      <c r="A3" s="499"/>
      <c r="B3" s="524"/>
      <c r="C3" s="524"/>
      <c r="D3" s="524"/>
      <c r="E3" s="33" t="s">
        <v>44</v>
      </c>
      <c r="F3" s="201" t="s">
        <v>120</v>
      </c>
      <c r="G3" s="201" t="s">
        <v>45</v>
      </c>
    </row>
    <row r="4" spans="1:7" ht="24.95" customHeight="1" x14ac:dyDescent="0.2">
      <c r="A4" s="178" t="s">
        <v>15</v>
      </c>
      <c r="B4" s="161">
        <v>28</v>
      </c>
      <c r="C4" s="161">
        <v>15</v>
      </c>
      <c r="D4" s="161">
        <v>66</v>
      </c>
      <c r="E4" s="161">
        <v>17</v>
      </c>
      <c r="F4" s="162">
        <v>0</v>
      </c>
      <c r="G4" s="162">
        <v>0</v>
      </c>
    </row>
    <row r="5" spans="1:7" ht="24.95" customHeight="1" x14ac:dyDescent="0.2">
      <c r="A5" s="177" t="s">
        <v>17</v>
      </c>
      <c r="B5" s="163">
        <v>26</v>
      </c>
      <c r="C5" s="163">
        <v>15</v>
      </c>
      <c r="D5" s="163">
        <v>66</v>
      </c>
      <c r="E5" s="163">
        <v>14</v>
      </c>
      <c r="F5" s="162">
        <v>0</v>
      </c>
      <c r="G5" s="162">
        <v>0</v>
      </c>
    </row>
    <row r="6" spans="1:7" ht="24.95" customHeight="1" x14ac:dyDescent="0.2">
      <c r="A6" s="178" t="s">
        <v>18</v>
      </c>
      <c r="B6" s="161">
        <v>21</v>
      </c>
      <c r="C6" s="161">
        <v>15</v>
      </c>
      <c r="D6" s="161">
        <v>66</v>
      </c>
      <c r="E6" s="161">
        <v>14</v>
      </c>
      <c r="F6" s="162">
        <v>0</v>
      </c>
      <c r="G6" s="162">
        <v>0</v>
      </c>
    </row>
    <row r="7" spans="1:7" ht="24.95" customHeight="1" x14ac:dyDescent="0.2">
      <c r="A7" s="177" t="s">
        <v>19</v>
      </c>
      <c r="B7" s="163">
        <v>19</v>
      </c>
      <c r="C7" s="161">
        <v>15</v>
      </c>
      <c r="D7" s="163">
        <v>65</v>
      </c>
      <c r="E7" s="163">
        <v>12</v>
      </c>
      <c r="F7" s="162">
        <v>0</v>
      </c>
      <c r="G7" s="162">
        <v>0</v>
      </c>
    </row>
    <row r="8" spans="1:7" ht="24.95" customHeight="1" x14ac:dyDescent="0.2">
      <c r="A8" s="178" t="s">
        <v>20</v>
      </c>
      <c r="B8" s="161">
        <v>24</v>
      </c>
      <c r="C8" s="161">
        <v>15</v>
      </c>
      <c r="D8" s="161">
        <v>64</v>
      </c>
      <c r="E8" s="161">
        <v>13</v>
      </c>
      <c r="F8" s="162">
        <v>0</v>
      </c>
      <c r="G8" s="162">
        <v>0</v>
      </c>
    </row>
    <row r="9" spans="1:7" ht="24.95" customHeight="1" x14ac:dyDescent="0.2">
      <c r="A9" s="177" t="s">
        <v>47</v>
      </c>
      <c r="B9" s="163">
        <v>22</v>
      </c>
      <c r="C9" s="163">
        <v>15</v>
      </c>
      <c r="D9" s="163">
        <v>64</v>
      </c>
      <c r="E9" s="163">
        <v>15</v>
      </c>
      <c r="F9" s="164">
        <v>0</v>
      </c>
      <c r="G9" s="164">
        <v>0</v>
      </c>
    </row>
    <row r="10" spans="1:7" ht="24.95" customHeight="1" x14ac:dyDescent="0.2">
      <c r="A10" s="178" t="s">
        <v>104</v>
      </c>
      <c r="B10" s="161">
        <v>20</v>
      </c>
      <c r="C10" s="161">
        <v>14</v>
      </c>
      <c r="D10" s="161">
        <v>63</v>
      </c>
      <c r="E10" s="161">
        <v>131</v>
      </c>
      <c r="F10" s="162">
        <v>0</v>
      </c>
      <c r="G10" s="162">
        <v>0</v>
      </c>
    </row>
    <row r="11" spans="1:7" ht="24.95" customHeight="1" x14ac:dyDescent="0.2">
      <c r="A11" s="177" t="s">
        <v>105</v>
      </c>
      <c r="B11" s="163">
        <v>12</v>
      </c>
      <c r="C11" s="163">
        <v>14</v>
      </c>
      <c r="D11" s="163">
        <v>63</v>
      </c>
      <c r="E11" s="163">
        <v>45</v>
      </c>
      <c r="F11" s="164">
        <v>0</v>
      </c>
      <c r="G11" s="164">
        <v>0</v>
      </c>
    </row>
    <row r="12" spans="1:7" ht="24.95" customHeight="1" x14ac:dyDescent="0.2">
      <c r="A12" s="178" t="s">
        <v>106</v>
      </c>
      <c r="B12" s="161">
        <v>18</v>
      </c>
      <c r="C12" s="161">
        <v>14</v>
      </c>
      <c r="D12" s="161">
        <v>61</v>
      </c>
      <c r="E12" s="161">
        <v>67</v>
      </c>
      <c r="F12" s="162">
        <v>0</v>
      </c>
      <c r="G12" s="162">
        <v>18</v>
      </c>
    </row>
    <row r="13" spans="1:7" ht="27" customHeight="1" x14ac:dyDescent="0.3">
      <c r="A13" s="177" t="s">
        <v>107</v>
      </c>
      <c r="B13" s="161">
        <v>14</v>
      </c>
      <c r="C13" s="161">
        <v>12</v>
      </c>
      <c r="D13" s="161">
        <v>56</v>
      </c>
      <c r="E13" s="161">
        <v>85</v>
      </c>
      <c r="F13" s="204">
        <v>0</v>
      </c>
      <c r="G13" s="204">
        <v>22</v>
      </c>
    </row>
    <row r="14" spans="1:7" ht="23.25" customHeight="1" x14ac:dyDescent="0.3">
      <c r="A14" s="189" t="s">
        <v>108</v>
      </c>
      <c r="B14" s="161">
        <v>2</v>
      </c>
      <c r="C14" s="161">
        <v>11</v>
      </c>
      <c r="D14" s="161">
        <v>50</v>
      </c>
      <c r="E14" s="161">
        <v>90</v>
      </c>
      <c r="F14" s="204">
        <v>0</v>
      </c>
      <c r="G14" s="204">
        <v>22</v>
      </c>
    </row>
    <row r="15" spans="1:7" ht="24.75" customHeight="1" x14ac:dyDescent="0.2">
      <c r="A15" s="189" t="s">
        <v>133</v>
      </c>
      <c r="B15" s="31">
        <v>1</v>
      </c>
      <c r="C15" s="31">
        <v>11</v>
      </c>
      <c r="D15" s="31">
        <v>43</v>
      </c>
      <c r="E15" s="31">
        <v>93</v>
      </c>
      <c r="F15" s="203">
        <v>0</v>
      </c>
      <c r="G15" s="203">
        <v>23</v>
      </c>
    </row>
    <row r="16" spans="1:7" ht="25.5" customHeight="1" x14ac:dyDescent="0.2">
      <c r="A16" s="398" t="s">
        <v>323</v>
      </c>
      <c r="B16" s="31">
        <v>11</v>
      </c>
      <c r="C16" s="31">
        <v>8</v>
      </c>
      <c r="D16" s="31">
        <v>45</v>
      </c>
      <c r="E16" s="31">
        <v>55</v>
      </c>
      <c r="F16" s="203">
        <v>0</v>
      </c>
      <c r="G16" s="203">
        <v>0</v>
      </c>
    </row>
    <row r="17" spans="1:7" ht="25.5" customHeight="1" x14ac:dyDescent="0.2">
      <c r="A17" s="483" t="s">
        <v>475</v>
      </c>
      <c r="B17" s="31"/>
      <c r="C17" s="31"/>
      <c r="D17" s="31"/>
      <c r="E17" s="31"/>
      <c r="F17" s="203"/>
      <c r="G17" s="203"/>
    </row>
  </sheetData>
  <mergeCells count="6">
    <mergeCell ref="E2:G2"/>
    <mergeCell ref="B1:G1"/>
    <mergeCell ref="A2:A3"/>
    <mergeCell ref="B2:B3"/>
    <mergeCell ref="C2:C3"/>
    <mergeCell ref="D2:D3"/>
  </mergeCells>
  <hyperlinks>
    <hyperlink ref="A1" location="Menü!A1" display="Tablo 11b:" xr:uid="{00000000-0004-0000-0C00-000000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6"/>
  <sheetViews>
    <sheetView workbookViewId="0">
      <selection activeCell="R10" sqref="R10"/>
    </sheetView>
  </sheetViews>
  <sheetFormatPr defaultRowHeight="12.75" x14ac:dyDescent="0.2"/>
  <cols>
    <col min="1" max="1" width="29.7109375" style="36" customWidth="1"/>
    <col min="2" max="16" width="6.42578125" style="36" customWidth="1"/>
    <col min="17" max="17" width="24.5703125" style="36" customWidth="1"/>
    <col min="18" max="16384" width="9.140625" style="36"/>
  </cols>
  <sheetData>
    <row r="1" spans="1:17" ht="36" customHeight="1" thickTop="1" x14ac:dyDescent="0.2">
      <c r="A1" s="72" t="s">
        <v>190</v>
      </c>
      <c r="B1" s="516" t="s">
        <v>337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</row>
    <row r="2" spans="1:17" ht="20.100000000000001" customHeight="1" x14ac:dyDescent="0.2">
      <c r="A2" s="499" t="s">
        <v>76</v>
      </c>
      <c r="B2" s="499" t="s">
        <v>49</v>
      </c>
      <c r="C2" s="499"/>
      <c r="D2" s="499"/>
      <c r="E2" s="499" t="s">
        <v>50</v>
      </c>
      <c r="F2" s="499"/>
      <c r="G2" s="499"/>
      <c r="H2" s="499" t="s">
        <v>51</v>
      </c>
      <c r="I2" s="499"/>
      <c r="J2" s="499"/>
      <c r="K2" s="499" t="s">
        <v>52</v>
      </c>
      <c r="L2" s="499"/>
      <c r="M2" s="499"/>
      <c r="N2" s="525" t="s">
        <v>12</v>
      </c>
      <c r="O2" s="525"/>
      <c r="P2" s="525"/>
    </row>
    <row r="3" spans="1:17" ht="20.100000000000001" customHeight="1" x14ac:dyDescent="0.2">
      <c r="A3" s="499"/>
      <c r="B3" s="60" t="s">
        <v>48</v>
      </c>
      <c r="C3" s="60" t="s">
        <v>32</v>
      </c>
      <c r="D3" s="60" t="s">
        <v>33</v>
      </c>
      <c r="E3" s="60" t="s">
        <v>48</v>
      </c>
      <c r="F3" s="60" t="s">
        <v>32</v>
      </c>
      <c r="G3" s="60" t="s">
        <v>33</v>
      </c>
      <c r="H3" s="60" t="s">
        <v>48</v>
      </c>
      <c r="I3" s="60" t="s">
        <v>32</v>
      </c>
      <c r="J3" s="60" t="s">
        <v>33</v>
      </c>
      <c r="K3" s="60" t="s">
        <v>48</v>
      </c>
      <c r="L3" s="60" t="s">
        <v>32</v>
      </c>
      <c r="M3" s="60" t="s">
        <v>33</v>
      </c>
      <c r="N3" s="60" t="s">
        <v>48</v>
      </c>
      <c r="O3" s="60" t="s">
        <v>32</v>
      </c>
      <c r="P3" s="60" t="s">
        <v>33</v>
      </c>
    </row>
    <row r="4" spans="1:17" ht="24.95" customHeight="1" x14ac:dyDescent="0.2">
      <c r="A4" s="166" t="s">
        <v>311</v>
      </c>
      <c r="B4" s="71">
        <v>68</v>
      </c>
      <c r="C4" s="71">
        <v>48</v>
      </c>
      <c r="D4" s="71">
        <v>20</v>
      </c>
      <c r="E4" s="151">
        <v>209</v>
      </c>
      <c r="F4" s="151">
        <v>201</v>
      </c>
      <c r="G4" s="151">
        <v>8</v>
      </c>
      <c r="H4" s="151">
        <v>558</v>
      </c>
      <c r="I4" s="151">
        <v>542</v>
      </c>
      <c r="J4" s="151">
        <v>16</v>
      </c>
      <c r="K4" s="151">
        <v>30</v>
      </c>
      <c r="L4" s="151">
        <v>30</v>
      </c>
      <c r="M4" s="151">
        <v>0</v>
      </c>
      <c r="N4" s="151">
        <f>SUM(B4,E4,H4,K4)</f>
        <v>865</v>
      </c>
      <c r="O4" s="151">
        <f>SUM(C4,F4,I4,L4)</f>
        <v>821</v>
      </c>
      <c r="P4" s="151">
        <f>SUM(D4,G4,J4,M4)</f>
        <v>44</v>
      </c>
    </row>
    <row r="5" spans="1:17" ht="24.95" customHeight="1" x14ac:dyDescent="0.2">
      <c r="A5" s="166" t="s">
        <v>313</v>
      </c>
      <c r="B5" s="150">
        <v>68</v>
      </c>
      <c r="C5" s="150">
        <v>50</v>
      </c>
      <c r="D5" s="150">
        <v>18</v>
      </c>
      <c r="E5" s="150">
        <v>206</v>
      </c>
      <c r="F5" s="150">
        <v>197</v>
      </c>
      <c r="G5" s="150">
        <v>9</v>
      </c>
      <c r="H5" s="150">
        <v>558</v>
      </c>
      <c r="I5" s="150">
        <v>538</v>
      </c>
      <c r="J5" s="150">
        <v>20</v>
      </c>
      <c r="K5" s="150">
        <v>30</v>
      </c>
      <c r="L5" s="150">
        <v>29</v>
      </c>
      <c r="M5" s="150">
        <v>1</v>
      </c>
      <c r="N5" s="150">
        <f>SUM(B5,E5,H5,K5)</f>
        <v>862</v>
      </c>
      <c r="O5" s="151">
        <f t="shared" ref="O5:P12" si="0">SUM(C5,F5,I5,L5)</f>
        <v>814</v>
      </c>
      <c r="P5" s="151">
        <f t="shared" si="0"/>
        <v>48</v>
      </c>
    </row>
    <row r="6" spans="1:17" ht="24.95" customHeight="1" x14ac:dyDescent="0.2">
      <c r="A6" s="166" t="s">
        <v>312</v>
      </c>
      <c r="B6" s="71">
        <v>69</v>
      </c>
      <c r="C6" s="71">
        <v>54</v>
      </c>
      <c r="D6" s="71">
        <v>15</v>
      </c>
      <c r="E6" s="151">
        <v>210</v>
      </c>
      <c r="F6" s="151">
        <v>200</v>
      </c>
      <c r="G6" s="151">
        <v>10</v>
      </c>
      <c r="H6" s="151">
        <v>672</v>
      </c>
      <c r="I6" s="151">
        <v>658</v>
      </c>
      <c r="J6" s="151">
        <v>14</v>
      </c>
      <c r="K6" s="151">
        <v>35</v>
      </c>
      <c r="L6" s="151">
        <v>30</v>
      </c>
      <c r="M6" s="151">
        <v>5</v>
      </c>
      <c r="N6" s="151">
        <f>SUM(B6,E6,H6,K6)</f>
        <v>986</v>
      </c>
      <c r="O6" s="151">
        <f t="shared" si="0"/>
        <v>942</v>
      </c>
      <c r="P6" s="151">
        <f t="shared" si="0"/>
        <v>44</v>
      </c>
    </row>
    <row r="7" spans="1:17" ht="24.95" customHeight="1" x14ac:dyDescent="0.2">
      <c r="A7" s="166" t="s">
        <v>305</v>
      </c>
      <c r="B7" s="150">
        <v>69</v>
      </c>
      <c r="C7" s="150">
        <v>45</v>
      </c>
      <c r="D7" s="150">
        <v>19</v>
      </c>
      <c r="E7" s="150">
        <v>242</v>
      </c>
      <c r="F7" s="150">
        <v>235</v>
      </c>
      <c r="G7" s="150">
        <v>7</v>
      </c>
      <c r="H7" s="150">
        <v>674</v>
      </c>
      <c r="I7" s="150">
        <v>654</v>
      </c>
      <c r="J7" s="150">
        <v>20</v>
      </c>
      <c r="K7" s="150">
        <v>35</v>
      </c>
      <c r="L7" s="150">
        <v>28</v>
      </c>
      <c r="M7" s="150">
        <v>7</v>
      </c>
      <c r="N7" s="150">
        <f t="shared" ref="N7:N12" si="1">SUM(B7,E7,H7,K7,)</f>
        <v>1020</v>
      </c>
      <c r="O7" s="151">
        <f t="shared" si="0"/>
        <v>962</v>
      </c>
      <c r="P7" s="151">
        <f t="shared" si="0"/>
        <v>53</v>
      </c>
    </row>
    <row r="8" spans="1:17" ht="24.95" customHeight="1" x14ac:dyDescent="0.2">
      <c r="A8" s="166" t="s">
        <v>306</v>
      </c>
      <c r="B8" s="71">
        <v>57</v>
      </c>
      <c r="C8" s="71">
        <v>43</v>
      </c>
      <c r="D8" s="71">
        <v>14</v>
      </c>
      <c r="E8" s="151">
        <v>284</v>
      </c>
      <c r="F8" s="151">
        <v>274</v>
      </c>
      <c r="G8" s="151">
        <v>10</v>
      </c>
      <c r="H8" s="151">
        <v>691</v>
      </c>
      <c r="I8" s="151">
        <v>669</v>
      </c>
      <c r="J8" s="151">
        <v>22</v>
      </c>
      <c r="K8" s="151">
        <v>40</v>
      </c>
      <c r="L8" s="151">
        <v>38</v>
      </c>
      <c r="M8" s="151">
        <v>2</v>
      </c>
      <c r="N8" s="150">
        <f t="shared" si="1"/>
        <v>1072</v>
      </c>
      <c r="O8" s="151">
        <f t="shared" si="0"/>
        <v>1024</v>
      </c>
      <c r="P8" s="151">
        <f t="shared" si="0"/>
        <v>48</v>
      </c>
    </row>
    <row r="9" spans="1:17" ht="24.95" customHeight="1" x14ac:dyDescent="0.2">
      <c r="A9" s="166" t="s">
        <v>307</v>
      </c>
      <c r="B9" s="150">
        <v>84</v>
      </c>
      <c r="C9" s="150">
        <v>77</v>
      </c>
      <c r="D9" s="150">
        <v>7</v>
      </c>
      <c r="E9" s="150">
        <v>296</v>
      </c>
      <c r="F9" s="150">
        <v>281</v>
      </c>
      <c r="G9" s="150">
        <v>12</v>
      </c>
      <c r="H9" s="150">
        <v>712</v>
      </c>
      <c r="I9" s="150">
        <v>694</v>
      </c>
      <c r="J9" s="150">
        <v>18</v>
      </c>
      <c r="K9" s="150">
        <v>40</v>
      </c>
      <c r="L9" s="150">
        <v>39</v>
      </c>
      <c r="M9" s="150">
        <v>1</v>
      </c>
      <c r="N9" s="150">
        <f t="shared" si="1"/>
        <v>1132</v>
      </c>
      <c r="O9" s="151">
        <f t="shared" si="0"/>
        <v>1091</v>
      </c>
      <c r="P9" s="151">
        <f t="shared" si="0"/>
        <v>38</v>
      </c>
    </row>
    <row r="10" spans="1:17" ht="24.95" customHeight="1" x14ac:dyDescent="0.2">
      <c r="A10" s="166" t="s">
        <v>308</v>
      </c>
      <c r="B10" s="71">
        <v>78</v>
      </c>
      <c r="C10" s="71">
        <v>68</v>
      </c>
      <c r="D10" s="71">
        <v>10</v>
      </c>
      <c r="E10" s="151">
        <v>278</v>
      </c>
      <c r="F10" s="151">
        <v>276</v>
      </c>
      <c r="G10" s="151">
        <v>2</v>
      </c>
      <c r="H10" s="151">
        <v>756</v>
      </c>
      <c r="I10" s="151">
        <v>742</v>
      </c>
      <c r="J10" s="151">
        <v>14</v>
      </c>
      <c r="K10" s="151">
        <v>42</v>
      </c>
      <c r="L10" s="151">
        <v>39</v>
      </c>
      <c r="M10" s="151">
        <v>3</v>
      </c>
      <c r="N10" s="150">
        <f t="shared" si="1"/>
        <v>1154</v>
      </c>
      <c r="O10" s="151">
        <f t="shared" si="0"/>
        <v>1125</v>
      </c>
      <c r="P10" s="151">
        <f t="shared" si="0"/>
        <v>29</v>
      </c>
    </row>
    <row r="11" spans="1:17" ht="24.95" customHeight="1" x14ac:dyDescent="0.2">
      <c r="A11" s="166" t="s">
        <v>309</v>
      </c>
      <c r="B11" s="150">
        <v>68</v>
      </c>
      <c r="C11" s="150">
        <v>87</v>
      </c>
      <c r="D11" s="150">
        <v>0</v>
      </c>
      <c r="E11" s="150">
        <v>227</v>
      </c>
      <c r="F11" s="150">
        <v>264</v>
      </c>
      <c r="G11" s="150">
        <v>0</v>
      </c>
      <c r="H11" s="150">
        <v>755</v>
      </c>
      <c r="I11" s="150">
        <v>743</v>
      </c>
      <c r="J11" s="150">
        <v>12</v>
      </c>
      <c r="K11" s="150">
        <v>48</v>
      </c>
      <c r="L11" s="150">
        <v>36</v>
      </c>
      <c r="M11" s="150">
        <v>12</v>
      </c>
      <c r="N11" s="150">
        <f t="shared" si="1"/>
        <v>1098</v>
      </c>
      <c r="O11" s="151">
        <f t="shared" si="0"/>
        <v>1130</v>
      </c>
      <c r="P11" s="151">
        <f t="shared" si="0"/>
        <v>24</v>
      </c>
    </row>
    <row r="12" spans="1:17" ht="24.95" customHeight="1" x14ac:dyDescent="0.2">
      <c r="A12" s="166" t="s">
        <v>310</v>
      </c>
      <c r="B12" s="71">
        <v>75</v>
      </c>
      <c r="C12" s="71">
        <v>92</v>
      </c>
      <c r="D12" s="71">
        <v>0</v>
      </c>
      <c r="E12" s="151">
        <v>227</v>
      </c>
      <c r="F12" s="151">
        <v>288</v>
      </c>
      <c r="G12" s="151">
        <v>0</v>
      </c>
      <c r="H12" s="151">
        <v>750</v>
      </c>
      <c r="I12" s="151">
        <v>759</v>
      </c>
      <c r="J12" s="151">
        <v>19</v>
      </c>
      <c r="K12" s="151">
        <v>57</v>
      </c>
      <c r="L12" s="151">
        <v>39</v>
      </c>
      <c r="M12" s="151">
        <v>18</v>
      </c>
      <c r="N12" s="150">
        <f t="shared" si="1"/>
        <v>1109</v>
      </c>
      <c r="O12" s="151">
        <f t="shared" si="0"/>
        <v>1178</v>
      </c>
      <c r="P12" s="151">
        <f t="shared" si="0"/>
        <v>37</v>
      </c>
    </row>
    <row r="13" spans="1:17" ht="25.5" customHeight="1" x14ac:dyDescent="0.2">
      <c r="A13" s="166" t="s">
        <v>316</v>
      </c>
      <c r="B13" s="175">
        <v>77</v>
      </c>
      <c r="C13" s="175">
        <v>94</v>
      </c>
      <c r="D13" s="175">
        <v>0</v>
      </c>
      <c r="E13" s="176">
        <v>231</v>
      </c>
      <c r="F13" s="176">
        <v>272</v>
      </c>
      <c r="G13" s="176">
        <v>0</v>
      </c>
      <c r="H13" s="176">
        <v>758</v>
      </c>
      <c r="I13" s="176">
        <v>772</v>
      </c>
      <c r="J13" s="176">
        <v>14</v>
      </c>
      <c r="K13" s="176">
        <v>59</v>
      </c>
      <c r="L13" s="176">
        <v>32</v>
      </c>
      <c r="M13" s="176">
        <v>27</v>
      </c>
      <c r="N13" s="176">
        <v>1125</v>
      </c>
      <c r="O13" s="176">
        <v>1156</v>
      </c>
      <c r="P13" s="12">
        <v>0</v>
      </c>
    </row>
    <row r="14" spans="1:17" ht="25.5" x14ac:dyDescent="0.2">
      <c r="A14" s="166" t="s">
        <v>320</v>
      </c>
      <c r="B14" s="175">
        <v>79</v>
      </c>
      <c r="C14" s="175">
        <v>92</v>
      </c>
      <c r="D14" s="175">
        <v>0</v>
      </c>
      <c r="E14" s="176">
        <v>231</v>
      </c>
      <c r="F14" s="176">
        <v>271</v>
      </c>
      <c r="G14" s="176">
        <v>0</v>
      </c>
      <c r="H14" s="176">
        <v>767</v>
      </c>
      <c r="I14" s="176">
        <v>797</v>
      </c>
      <c r="J14" s="176"/>
      <c r="K14" s="176">
        <v>59</v>
      </c>
      <c r="L14" s="176">
        <v>36</v>
      </c>
      <c r="M14" s="176">
        <v>23</v>
      </c>
      <c r="N14" s="176">
        <v>1181</v>
      </c>
      <c r="O14" s="176">
        <v>1196</v>
      </c>
      <c r="P14" s="12">
        <v>0</v>
      </c>
    </row>
    <row r="15" spans="1:17" ht="25.5" x14ac:dyDescent="0.2">
      <c r="A15" s="166" t="s">
        <v>322</v>
      </c>
      <c r="B15" s="175">
        <v>85</v>
      </c>
      <c r="C15" s="175">
        <v>94</v>
      </c>
      <c r="D15" s="175">
        <v>0</v>
      </c>
      <c r="E15" s="176">
        <v>237</v>
      </c>
      <c r="F15" s="176">
        <v>270</v>
      </c>
      <c r="G15" s="176">
        <v>0</v>
      </c>
      <c r="H15" s="176">
        <v>770</v>
      </c>
      <c r="I15" s="176">
        <v>804</v>
      </c>
      <c r="J15" s="176"/>
      <c r="K15" s="176">
        <v>73</v>
      </c>
      <c r="L15" s="176">
        <v>36</v>
      </c>
      <c r="M15" s="176">
        <v>38</v>
      </c>
      <c r="N15" s="176">
        <v>1165</v>
      </c>
      <c r="O15" s="176">
        <v>1204</v>
      </c>
      <c r="P15" s="12"/>
    </row>
    <row r="16" spans="1:17" ht="25.5" x14ac:dyDescent="0.2">
      <c r="A16" s="166" t="s">
        <v>411</v>
      </c>
      <c r="B16" s="175">
        <v>88</v>
      </c>
      <c r="C16" s="175">
        <v>98</v>
      </c>
      <c r="D16" s="175">
        <v>10</v>
      </c>
      <c r="E16" s="176">
        <v>245</v>
      </c>
      <c r="F16" s="176">
        <v>274</v>
      </c>
      <c r="G16" s="176">
        <v>29</v>
      </c>
      <c r="H16" s="176">
        <v>787</v>
      </c>
      <c r="I16" s="176">
        <v>818</v>
      </c>
      <c r="J16" s="176"/>
      <c r="K16" s="176">
        <v>77</v>
      </c>
      <c r="L16" s="176">
        <v>37</v>
      </c>
      <c r="M16" s="176">
        <v>40</v>
      </c>
      <c r="N16" s="176">
        <v>1197</v>
      </c>
      <c r="O16" s="176">
        <v>1227</v>
      </c>
      <c r="P16" s="12">
        <v>-34</v>
      </c>
      <c r="Q16" s="36" t="s">
        <v>476</v>
      </c>
    </row>
  </sheetData>
  <mergeCells count="7">
    <mergeCell ref="H2:J2"/>
    <mergeCell ref="K2:M2"/>
    <mergeCell ref="N2:P2"/>
    <mergeCell ref="B1:P1"/>
    <mergeCell ref="A2:A3"/>
    <mergeCell ref="B2:D2"/>
    <mergeCell ref="E2:G2"/>
  </mergeCells>
  <hyperlinks>
    <hyperlink ref="A1" location="Menü!A1" display="Tablo 12:" xr:uid="{00000000-0004-0000-0D00-000000000000}"/>
  </hyperlink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7"/>
  <sheetViews>
    <sheetView workbookViewId="0">
      <selection activeCell="O43" sqref="O43"/>
    </sheetView>
  </sheetViews>
  <sheetFormatPr defaultRowHeight="12.75" x14ac:dyDescent="0.2"/>
  <cols>
    <col min="1" max="1" width="12" style="11" customWidth="1"/>
    <col min="2" max="2" width="18.42578125" style="11" customWidth="1"/>
    <col min="3" max="4" width="9.140625" style="11"/>
    <col min="5" max="5" width="10.7109375" style="11" customWidth="1"/>
    <col min="6" max="16384" width="9.140625" style="11"/>
  </cols>
  <sheetData>
    <row r="1" spans="1:8" ht="36" customHeight="1" x14ac:dyDescent="0.2">
      <c r="A1" s="135" t="s">
        <v>189</v>
      </c>
      <c r="B1" s="526" t="s">
        <v>452</v>
      </c>
      <c r="C1" s="527"/>
      <c r="D1" s="527"/>
      <c r="E1" s="527"/>
      <c r="F1" s="527"/>
      <c r="G1" s="527"/>
      <c r="H1" s="528"/>
    </row>
    <row r="2" spans="1:8" ht="42.75" customHeight="1" thickBot="1" x14ac:dyDescent="0.25">
      <c r="A2" s="121" t="s">
        <v>76</v>
      </c>
      <c r="B2" s="116" t="s">
        <v>53</v>
      </c>
      <c r="C2" s="116" t="s">
        <v>22</v>
      </c>
      <c r="D2" s="116" t="s">
        <v>54</v>
      </c>
      <c r="E2" s="116" t="s">
        <v>4</v>
      </c>
      <c r="F2" s="116" t="s">
        <v>55</v>
      </c>
      <c r="G2" s="116" t="s">
        <v>122</v>
      </c>
      <c r="H2" s="122" t="s">
        <v>12</v>
      </c>
    </row>
    <row r="3" spans="1:8" ht="24.95" customHeight="1" x14ac:dyDescent="0.2">
      <c r="A3" s="529" t="s">
        <v>20</v>
      </c>
      <c r="B3" s="123" t="s">
        <v>56</v>
      </c>
      <c r="C3" s="124" t="s">
        <v>298</v>
      </c>
      <c r="D3" s="124" t="s">
        <v>298</v>
      </c>
      <c r="E3" s="124" t="s">
        <v>298</v>
      </c>
      <c r="F3" s="124" t="s">
        <v>298</v>
      </c>
      <c r="G3" s="124" t="s">
        <v>298</v>
      </c>
      <c r="H3" s="125" t="s">
        <v>298</v>
      </c>
    </row>
    <row r="4" spans="1:8" ht="24.95" customHeight="1" x14ac:dyDescent="0.2">
      <c r="A4" s="530"/>
      <c r="B4" s="39" t="s">
        <v>57</v>
      </c>
      <c r="C4" s="14" t="s">
        <v>298</v>
      </c>
      <c r="D4" s="14" t="s">
        <v>298</v>
      </c>
      <c r="E4" s="14" t="s">
        <v>298</v>
      </c>
      <c r="F4" s="14" t="s">
        <v>298</v>
      </c>
      <c r="G4" s="14" t="s">
        <v>298</v>
      </c>
      <c r="H4" s="126" t="s">
        <v>298</v>
      </c>
    </row>
    <row r="5" spans="1:8" ht="24.95" customHeight="1" x14ac:dyDescent="0.2">
      <c r="A5" s="530"/>
      <c r="B5" s="39" t="s">
        <v>58</v>
      </c>
      <c r="C5" s="14">
        <v>1</v>
      </c>
      <c r="D5" s="14">
        <v>23</v>
      </c>
      <c r="E5" s="14">
        <v>49</v>
      </c>
      <c r="F5" s="14">
        <v>153</v>
      </c>
      <c r="G5" s="14">
        <v>176</v>
      </c>
      <c r="H5" s="126">
        <v>329</v>
      </c>
    </row>
    <row r="6" spans="1:8" ht="24.95" customHeight="1" x14ac:dyDescent="0.2">
      <c r="A6" s="530"/>
      <c r="B6" s="39" t="s">
        <v>59</v>
      </c>
      <c r="C6" s="14" t="s">
        <v>298</v>
      </c>
      <c r="D6" s="14" t="s">
        <v>298</v>
      </c>
      <c r="E6" s="14" t="s">
        <v>298</v>
      </c>
      <c r="F6" s="14" t="s">
        <v>298</v>
      </c>
      <c r="G6" s="14" t="s">
        <v>298</v>
      </c>
      <c r="H6" s="126" t="s">
        <v>298</v>
      </c>
    </row>
    <row r="7" spans="1:8" ht="24.95" customHeight="1" thickBot="1" x14ac:dyDescent="0.25">
      <c r="A7" s="531"/>
      <c r="B7" s="127" t="s">
        <v>60</v>
      </c>
      <c r="C7" s="128" t="s">
        <v>298</v>
      </c>
      <c r="D7" s="128" t="s">
        <v>298</v>
      </c>
      <c r="E7" s="128" t="s">
        <v>298</v>
      </c>
      <c r="F7" s="128" t="s">
        <v>298</v>
      </c>
      <c r="G7" s="128" t="s">
        <v>298</v>
      </c>
      <c r="H7" s="129" t="s">
        <v>298</v>
      </c>
    </row>
    <row r="8" spans="1:8" ht="24.95" customHeight="1" x14ac:dyDescent="0.2">
      <c r="A8" s="533" t="s">
        <v>47</v>
      </c>
      <c r="B8" s="130" t="s">
        <v>56</v>
      </c>
      <c r="C8" s="118" t="s">
        <v>298</v>
      </c>
      <c r="D8" s="118" t="s">
        <v>298</v>
      </c>
      <c r="E8" s="118" t="s">
        <v>298</v>
      </c>
      <c r="F8" s="118" t="s">
        <v>298</v>
      </c>
      <c r="G8" s="118" t="s">
        <v>298</v>
      </c>
      <c r="H8" s="131" t="s">
        <v>298</v>
      </c>
    </row>
    <row r="9" spans="1:8" ht="24.95" customHeight="1" x14ac:dyDescent="0.2">
      <c r="A9" s="532"/>
      <c r="B9" s="37" t="s">
        <v>57</v>
      </c>
      <c r="C9" s="9" t="s">
        <v>298</v>
      </c>
      <c r="D9" s="9" t="s">
        <v>298</v>
      </c>
      <c r="E9" s="9" t="s">
        <v>298</v>
      </c>
      <c r="F9" s="9" t="s">
        <v>298</v>
      </c>
      <c r="G9" s="9" t="s">
        <v>298</v>
      </c>
      <c r="H9" s="132" t="s">
        <v>298</v>
      </c>
    </row>
    <row r="10" spans="1:8" ht="24.95" customHeight="1" x14ac:dyDescent="0.2">
      <c r="A10" s="532"/>
      <c r="B10" s="37" t="s">
        <v>58</v>
      </c>
      <c r="C10" s="9">
        <v>1</v>
      </c>
      <c r="D10" s="9">
        <v>23</v>
      </c>
      <c r="E10" s="9">
        <v>51</v>
      </c>
      <c r="F10" s="9">
        <v>291</v>
      </c>
      <c r="G10" s="9">
        <v>197</v>
      </c>
      <c r="H10" s="132">
        <v>488</v>
      </c>
    </row>
    <row r="11" spans="1:8" ht="24.95" customHeight="1" x14ac:dyDescent="0.2">
      <c r="A11" s="532"/>
      <c r="B11" s="37" t="s">
        <v>59</v>
      </c>
      <c r="C11" s="9" t="s">
        <v>298</v>
      </c>
      <c r="D11" s="9" t="s">
        <v>298</v>
      </c>
      <c r="E11" s="9" t="s">
        <v>298</v>
      </c>
      <c r="F11" s="9" t="s">
        <v>298</v>
      </c>
      <c r="G11" s="9" t="s">
        <v>298</v>
      </c>
      <c r="H11" s="132" t="s">
        <v>298</v>
      </c>
    </row>
    <row r="12" spans="1:8" ht="24.95" customHeight="1" thickBot="1" x14ac:dyDescent="0.25">
      <c r="A12" s="534"/>
      <c r="B12" s="133" t="s">
        <v>60</v>
      </c>
      <c r="C12" s="117" t="s">
        <v>298</v>
      </c>
      <c r="D12" s="117" t="s">
        <v>298</v>
      </c>
      <c r="E12" s="117" t="s">
        <v>298</v>
      </c>
      <c r="F12" s="117" t="s">
        <v>298</v>
      </c>
      <c r="G12" s="117" t="s">
        <v>298</v>
      </c>
      <c r="H12" s="134" t="s">
        <v>298</v>
      </c>
    </row>
    <row r="13" spans="1:8" ht="24.95" customHeight="1" x14ac:dyDescent="0.2">
      <c r="A13" s="529" t="s">
        <v>104</v>
      </c>
      <c r="B13" s="123" t="s">
        <v>56</v>
      </c>
      <c r="C13" s="124">
        <v>2</v>
      </c>
      <c r="D13" s="124">
        <v>12</v>
      </c>
      <c r="E13" s="124">
        <v>5</v>
      </c>
      <c r="F13" s="124">
        <v>19</v>
      </c>
      <c r="G13" s="124">
        <v>22</v>
      </c>
      <c r="H13" s="125">
        <v>41</v>
      </c>
    </row>
    <row r="14" spans="1:8" ht="24.95" customHeight="1" x14ac:dyDescent="0.2">
      <c r="A14" s="530"/>
      <c r="B14" s="39" t="s">
        <v>57</v>
      </c>
      <c r="C14" s="14" t="s">
        <v>298</v>
      </c>
      <c r="D14" s="14" t="s">
        <v>298</v>
      </c>
      <c r="E14" s="14" t="s">
        <v>298</v>
      </c>
      <c r="F14" s="14" t="s">
        <v>298</v>
      </c>
      <c r="G14" s="14" t="s">
        <v>298</v>
      </c>
      <c r="H14" s="126" t="s">
        <v>298</v>
      </c>
    </row>
    <row r="15" spans="1:8" ht="24.95" customHeight="1" x14ac:dyDescent="0.2">
      <c r="A15" s="530"/>
      <c r="B15" s="39" t="s">
        <v>58</v>
      </c>
      <c r="C15" s="14">
        <v>1</v>
      </c>
      <c r="D15" s="14">
        <v>22</v>
      </c>
      <c r="E15" s="14">
        <v>33</v>
      </c>
      <c r="F15" s="14">
        <v>174</v>
      </c>
      <c r="G15" s="14">
        <v>152</v>
      </c>
      <c r="H15" s="126">
        <v>362</v>
      </c>
    </row>
    <row r="16" spans="1:8" ht="24.95" customHeight="1" x14ac:dyDescent="0.2">
      <c r="A16" s="530"/>
      <c r="B16" s="39" t="s">
        <v>59</v>
      </c>
      <c r="C16" s="14" t="s">
        <v>298</v>
      </c>
      <c r="D16" s="14" t="s">
        <v>298</v>
      </c>
      <c r="E16" s="14" t="s">
        <v>298</v>
      </c>
      <c r="F16" s="14" t="s">
        <v>298</v>
      </c>
      <c r="G16" s="14" t="s">
        <v>298</v>
      </c>
      <c r="H16" s="126" t="s">
        <v>298</v>
      </c>
    </row>
    <row r="17" spans="1:8" ht="24.95" customHeight="1" thickBot="1" x14ac:dyDescent="0.25">
      <c r="A17" s="531"/>
      <c r="B17" s="127" t="s">
        <v>60</v>
      </c>
      <c r="C17" s="128" t="s">
        <v>298</v>
      </c>
      <c r="D17" s="128" t="s">
        <v>298</v>
      </c>
      <c r="E17" s="128" t="s">
        <v>298</v>
      </c>
      <c r="F17" s="128" t="s">
        <v>298</v>
      </c>
      <c r="G17" s="128" t="s">
        <v>298</v>
      </c>
      <c r="H17" s="129" t="s">
        <v>298</v>
      </c>
    </row>
    <row r="18" spans="1:8" ht="24.95" customHeight="1" x14ac:dyDescent="0.2">
      <c r="A18" s="532" t="s">
        <v>105</v>
      </c>
      <c r="B18" s="130" t="s">
        <v>56</v>
      </c>
      <c r="C18" s="118">
        <v>2</v>
      </c>
      <c r="D18" s="118">
        <v>12</v>
      </c>
      <c r="E18" s="118">
        <v>5</v>
      </c>
      <c r="F18" s="118">
        <v>26</v>
      </c>
      <c r="G18" s="118">
        <v>22</v>
      </c>
      <c r="H18" s="131">
        <v>48</v>
      </c>
    </row>
    <row r="19" spans="1:8" ht="24.95" customHeight="1" x14ac:dyDescent="0.2">
      <c r="A19" s="532"/>
      <c r="B19" s="37" t="s">
        <v>57</v>
      </c>
      <c r="C19" s="9" t="s">
        <v>298</v>
      </c>
      <c r="D19" s="9" t="s">
        <v>298</v>
      </c>
      <c r="E19" s="9" t="s">
        <v>298</v>
      </c>
      <c r="F19" s="9" t="s">
        <v>298</v>
      </c>
      <c r="G19" s="9" t="s">
        <v>298</v>
      </c>
      <c r="H19" s="132" t="s">
        <v>298</v>
      </c>
    </row>
    <row r="20" spans="1:8" ht="24.95" customHeight="1" x14ac:dyDescent="0.2">
      <c r="A20" s="532"/>
      <c r="B20" s="37" t="s">
        <v>58</v>
      </c>
      <c r="C20" s="9">
        <v>1</v>
      </c>
      <c r="D20" s="9">
        <v>22</v>
      </c>
      <c r="E20" s="9">
        <v>37</v>
      </c>
      <c r="F20" s="9">
        <v>188</v>
      </c>
      <c r="G20" s="9">
        <v>153</v>
      </c>
      <c r="H20" s="132">
        <v>341</v>
      </c>
    </row>
    <row r="21" spans="1:8" ht="24.95" customHeight="1" x14ac:dyDescent="0.2">
      <c r="A21" s="532"/>
      <c r="B21" s="37" t="s">
        <v>59</v>
      </c>
      <c r="C21" s="9" t="s">
        <v>298</v>
      </c>
      <c r="D21" s="9" t="s">
        <v>298</v>
      </c>
      <c r="E21" s="9" t="s">
        <v>298</v>
      </c>
      <c r="F21" s="9" t="s">
        <v>298</v>
      </c>
      <c r="G21" s="9" t="s">
        <v>298</v>
      </c>
      <c r="H21" s="132" t="s">
        <v>298</v>
      </c>
    </row>
    <row r="22" spans="1:8" ht="24.95" customHeight="1" thickBot="1" x14ac:dyDescent="0.25">
      <c r="A22" s="532"/>
      <c r="B22" s="133" t="s">
        <v>60</v>
      </c>
      <c r="C22" s="117">
        <v>4</v>
      </c>
      <c r="D22" s="117">
        <v>65</v>
      </c>
      <c r="E22" s="117">
        <v>86</v>
      </c>
      <c r="F22" s="117">
        <v>211</v>
      </c>
      <c r="G22" s="117">
        <v>218</v>
      </c>
      <c r="H22" s="134">
        <v>429</v>
      </c>
    </row>
    <row r="23" spans="1:8" ht="24.95" customHeight="1" x14ac:dyDescent="0.2">
      <c r="A23" s="529" t="s">
        <v>106</v>
      </c>
      <c r="B23" s="123" t="s">
        <v>56</v>
      </c>
      <c r="C23" s="124">
        <v>3</v>
      </c>
      <c r="D23" s="124">
        <v>17</v>
      </c>
      <c r="E23" s="124">
        <v>7</v>
      </c>
      <c r="F23" s="124">
        <v>31</v>
      </c>
      <c r="G23" s="124">
        <v>33</v>
      </c>
      <c r="H23" s="125">
        <v>64</v>
      </c>
    </row>
    <row r="24" spans="1:8" ht="24.95" customHeight="1" x14ac:dyDescent="0.2">
      <c r="A24" s="530"/>
      <c r="B24" s="39" t="s">
        <v>57</v>
      </c>
      <c r="C24" s="14" t="s">
        <v>298</v>
      </c>
      <c r="D24" s="14" t="s">
        <v>298</v>
      </c>
      <c r="E24" s="14" t="s">
        <v>298</v>
      </c>
      <c r="F24" s="14" t="s">
        <v>298</v>
      </c>
      <c r="G24" s="14" t="s">
        <v>298</v>
      </c>
      <c r="H24" s="126" t="s">
        <v>298</v>
      </c>
    </row>
    <row r="25" spans="1:8" ht="24.95" customHeight="1" x14ac:dyDescent="0.2">
      <c r="A25" s="530"/>
      <c r="B25" s="39" t="s">
        <v>58</v>
      </c>
      <c r="C25" s="14">
        <v>1</v>
      </c>
      <c r="D25" s="14">
        <v>22</v>
      </c>
      <c r="E25" s="14">
        <v>38</v>
      </c>
      <c r="F25" s="14">
        <v>191</v>
      </c>
      <c r="G25" s="14">
        <v>151</v>
      </c>
      <c r="H25" s="126">
        <v>342</v>
      </c>
    </row>
    <row r="26" spans="1:8" ht="24.95" customHeight="1" x14ac:dyDescent="0.2">
      <c r="A26" s="530"/>
      <c r="B26" s="39" t="s">
        <v>59</v>
      </c>
      <c r="C26" s="14" t="s">
        <v>298</v>
      </c>
      <c r="D26" s="14" t="s">
        <v>298</v>
      </c>
      <c r="E26" s="14" t="s">
        <v>298</v>
      </c>
      <c r="F26" s="14" t="s">
        <v>298</v>
      </c>
      <c r="G26" s="14" t="s">
        <v>298</v>
      </c>
      <c r="H26" s="126" t="s">
        <v>298</v>
      </c>
    </row>
    <row r="27" spans="1:8" ht="24.95" customHeight="1" thickBot="1" x14ac:dyDescent="0.25">
      <c r="A27" s="531"/>
      <c r="B27" s="127" t="s">
        <v>60</v>
      </c>
      <c r="C27" s="128">
        <v>4</v>
      </c>
      <c r="D27" s="128">
        <v>65</v>
      </c>
      <c r="E27" s="128">
        <v>91</v>
      </c>
      <c r="F27" s="128">
        <v>248</v>
      </c>
      <c r="G27" s="128">
        <v>245</v>
      </c>
      <c r="H27" s="129">
        <v>493</v>
      </c>
    </row>
    <row r="28" spans="1:8" ht="24.95" customHeight="1" x14ac:dyDescent="0.2">
      <c r="A28" s="529" t="s">
        <v>107</v>
      </c>
      <c r="B28" s="123" t="s">
        <v>56</v>
      </c>
      <c r="C28" s="124">
        <v>4</v>
      </c>
      <c r="D28" s="124">
        <v>21</v>
      </c>
      <c r="E28" s="124">
        <v>16</v>
      </c>
      <c r="F28" s="124">
        <v>44</v>
      </c>
      <c r="G28" s="124">
        <v>34</v>
      </c>
      <c r="H28" s="125">
        <v>78</v>
      </c>
    </row>
    <row r="29" spans="1:8" ht="24.95" customHeight="1" x14ac:dyDescent="0.2">
      <c r="A29" s="530"/>
      <c r="B29" s="39" t="s">
        <v>57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26">
        <v>0</v>
      </c>
    </row>
    <row r="30" spans="1:8" ht="24.95" customHeight="1" x14ac:dyDescent="0.2">
      <c r="A30" s="530"/>
      <c r="B30" s="39" t="s">
        <v>58</v>
      </c>
      <c r="C30" s="14">
        <v>1</v>
      </c>
      <c r="D30" s="14">
        <v>25</v>
      </c>
      <c r="E30" s="14">
        <v>31</v>
      </c>
      <c r="F30" s="14">
        <v>151</v>
      </c>
      <c r="G30" s="14">
        <v>126</v>
      </c>
      <c r="H30" s="126">
        <v>277</v>
      </c>
    </row>
    <row r="31" spans="1:8" ht="24.95" customHeight="1" x14ac:dyDescent="0.2">
      <c r="A31" s="530"/>
      <c r="B31" s="39" t="s">
        <v>59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26">
        <v>0</v>
      </c>
    </row>
    <row r="32" spans="1:8" ht="24.95" customHeight="1" thickBot="1" x14ac:dyDescent="0.25">
      <c r="A32" s="531"/>
      <c r="B32" s="127" t="s">
        <v>60</v>
      </c>
      <c r="C32" s="128">
        <v>4</v>
      </c>
      <c r="D32" s="128">
        <v>59</v>
      </c>
      <c r="E32" s="128">
        <v>109</v>
      </c>
      <c r="F32" s="128">
        <v>375</v>
      </c>
      <c r="G32" s="128">
        <v>331</v>
      </c>
      <c r="H32" s="129">
        <v>766</v>
      </c>
    </row>
    <row r="33" spans="1:8" ht="24" customHeight="1" x14ac:dyDescent="0.2">
      <c r="A33" s="529" t="s">
        <v>108</v>
      </c>
      <c r="B33" s="123" t="s">
        <v>56</v>
      </c>
      <c r="C33" s="124">
        <v>3</v>
      </c>
      <c r="D33" s="124">
        <v>17</v>
      </c>
      <c r="E33" s="124">
        <v>8</v>
      </c>
      <c r="F33" s="124">
        <v>35</v>
      </c>
      <c r="G33" s="124">
        <v>30</v>
      </c>
      <c r="H33" s="125">
        <v>65</v>
      </c>
    </row>
    <row r="34" spans="1:8" ht="24" customHeight="1" x14ac:dyDescent="0.2">
      <c r="A34" s="530"/>
      <c r="B34" s="39" t="s">
        <v>57</v>
      </c>
      <c r="C34" s="14">
        <v>1</v>
      </c>
      <c r="D34" s="14">
        <v>2</v>
      </c>
      <c r="E34" s="14">
        <v>2</v>
      </c>
      <c r="F34" s="14">
        <v>13</v>
      </c>
      <c r="G34" s="14">
        <v>7</v>
      </c>
      <c r="H34" s="126">
        <v>20</v>
      </c>
    </row>
    <row r="35" spans="1:8" ht="24" customHeight="1" x14ac:dyDescent="0.2">
      <c r="A35" s="530"/>
      <c r="B35" s="39" t="s">
        <v>58</v>
      </c>
      <c r="C35" s="14">
        <v>1</v>
      </c>
      <c r="D35" s="14">
        <v>25</v>
      </c>
      <c r="E35" s="14">
        <v>20</v>
      </c>
      <c r="F35" s="14">
        <v>190</v>
      </c>
      <c r="G35" s="14">
        <v>144</v>
      </c>
      <c r="H35" s="126">
        <v>334</v>
      </c>
    </row>
    <row r="36" spans="1:8" ht="24" customHeight="1" x14ac:dyDescent="0.2">
      <c r="A36" s="530"/>
      <c r="B36" s="39" t="s">
        <v>59</v>
      </c>
      <c r="C36" s="14">
        <v>3</v>
      </c>
      <c r="D36" s="14">
        <v>22</v>
      </c>
      <c r="E36" s="14">
        <v>0</v>
      </c>
      <c r="F36" s="14">
        <v>103</v>
      </c>
      <c r="G36" s="14">
        <v>78</v>
      </c>
      <c r="H36" s="126">
        <v>181</v>
      </c>
    </row>
    <row r="37" spans="1:8" ht="24" customHeight="1" thickBot="1" x14ac:dyDescent="0.25">
      <c r="A37" s="531"/>
      <c r="B37" s="127" t="s">
        <v>60</v>
      </c>
      <c r="C37" s="128">
        <v>4</v>
      </c>
      <c r="D37" s="128">
        <v>59</v>
      </c>
      <c r="E37" s="128">
        <v>73</v>
      </c>
      <c r="F37" s="128">
        <v>395</v>
      </c>
      <c r="G37" s="128">
        <v>356</v>
      </c>
      <c r="H37" s="129">
        <v>751</v>
      </c>
    </row>
    <row r="38" spans="1:8" ht="24" customHeight="1" x14ac:dyDescent="0.2">
      <c r="A38" s="529" t="s">
        <v>133</v>
      </c>
      <c r="B38" s="123" t="s">
        <v>56</v>
      </c>
      <c r="C38" s="124">
        <v>3</v>
      </c>
      <c r="D38" s="124">
        <v>17</v>
      </c>
      <c r="E38" s="124">
        <v>4</v>
      </c>
      <c r="F38" s="124">
        <v>47</v>
      </c>
      <c r="G38" s="124">
        <v>21</v>
      </c>
      <c r="H38" s="125">
        <v>68</v>
      </c>
    </row>
    <row r="39" spans="1:8" ht="24" customHeight="1" x14ac:dyDescent="0.2">
      <c r="A39" s="530"/>
      <c r="B39" s="39" t="s">
        <v>57</v>
      </c>
      <c r="C39" s="14">
        <v>1</v>
      </c>
      <c r="D39" s="14">
        <v>2</v>
      </c>
      <c r="E39" s="14">
        <v>2</v>
      </c>
      <c r="F39" s="14">
        <v>14</v>
      </c>
      <c r="G39" s="14">
        <v>12</v>
      </c>
      <c r="H39" s="126">
        <v>26</v>
      </c>
    </row>
    <row r="40" spans="1:8" ht="24" customHeight="1" x14ac:dyDescent="0.2">
      <c r="A40" s="530"/>
      <c r="B40" s="39" t="s">
        <v>58</v>
      </c>
      <c r="C40" s="14">
        <v>4</v>
      </c>
      <c r="D40" s="14">
        <v>25</v>
      </c>
      <c r="E40" s="14">
        <v>59</v>
      </c>
      <c r="F40" s="14">
        <v>314</v>
      </c>
      <c r="G40" s="14">
        <v>220</v>
      </c>
      <c r="H40" s="126">
        <v>534</v>
      </c>
    </row>
    <row r="41" spans="1:8" ht="24" customHeight="1" x14ac:dyDescent="0.2">
      <c r="A41" s="530"/>
      <c r="B41" s="39" t="s">
        <v>59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26">
        <v>0</v>
      </c>
    </row>
    <row r="42" spans="1:8" ht="24" customHeight="1" thickBot="1" x14ac:dyDescent="0.25">
      <c r="A42" s="531"/>
      <c r="B42" s="127" t="s">
        <v>60</v>
      </c>
      <c r="C42" s="128">
        <v>4</v>
      </c>
      <c r="D42" s="128">
        <v>59</v>
      </c>
      <c r="E42" s="128">
        <v>81</v>
      </c>
      <c r="F42" s="128">
        <v>318</v>
      </c>
      <c r="G42" s="128">
        <v>301</v>
      </c>
      <c r="H42" s="129">
        <v>619</v>
      </c>
    </row>
    <row r="43" spans="1:8" ht="23.25" customHeight="1" x14ac:dyDescent="0.2">
      <c r="A43" s="529" t="s">
        <v>323</v>
      </c>
      <c r="B43" s="123" t="s">
        <v>56</v>
      </c>
      <c r="C43" s="124">
        <v>4</v>
      </c>
      <c r="D43" s="124">
        <v>17</v>
      </c>
      <c r="E43" s="124">
        <v>17</v>
      </c>
      <c r="F43" s="124">
        <v>89</v>
      </c>
      <c r="G43" s="124">
        <v>55</v>
      </c>
      <c r="H43" s="125">
        <v>144</v>
      </c>
    </row>
    <row r="44" spans="1:8" ht="23.25" customHeight="1" x14ac:dyDescent="0.2">
      <c r="A44" s="530"/>
      <c r="B44" s="39" t="s">
        <v>57</v>
      </c>
      <c r="C44" s="14">
        <v>1</v>
      </c>
      <c r="D44" s="14">
        <v>2</v>
      </c>
      <c r="E44" s="14">
        <v>3</v>
      </c>
      <c r="F44" s="14">
        <v>23</v>
      </c>
      <c r="G44" s="14">
        <v>15</v>
      </c>
      <c r="H44" s="126">
        <v>38</v>
      </c>
    </row>
    <row r="45" spans="1:8" ht="23.25" customHeight="1" x14ac:dyDescent="0.2">
      <c r="A45" s="530"/>
      <c r="B45" s="39" t="s">
        <v>456</v>
      </c>
      <c r="C45" s="14">
        <v>2</v>
      </c>
      <c r="D45" s="14">
        <v>16</v>
      </c>
      <c r="E45" s="14">
        <v>21</v>
      </c>
      <c r="F45" s="14">
        <v>114</v>
      </c>
      <c r="G45" s="14">
        <v>112</v>
      </c>
      <c r="H45" s="126">
        <v>226</v>
      </c>
    </row>
    <row r="46" spans="1:8" ht="23.25" customHeight="1" x14ac:dyDescent="0.2">
      <c r="A46" s="530"/>
      <c r="B46" s="39" t="s">
        <v>457</v>
      </c>
      <c r="C46" s="14">
        <v>2</v>
      </c>
      <c r="D46" s="14">
        <v>33</v>
      </c>
      <c r="E46" s="14">
        <v>46</v>
      </c>
      <c r="F46" s="14">
        <v>218</v>
      </c>
      <c r="G46" s="14">
        <v>183</v>
      </c>
      <c r="H46" s="126">
        <v>401</v>
      </c>
    </row>
    <row r="47" spans="1:8" ht="23.25" customHeight="1" thickBot="1" x14ac:dyDescent="0.25">
      <c r="A47" s="531"/>
      <c r="B47" s="127" t="s">
        <v>60</v>
      </c>
      <c r="C47" s="128">
        <v>4</v>
      </c>
      <c r="D47" s="128">
        <v>58</v>
      </c>
      <c r="E47" s="128">
        <v>86</v>
      </c>
      <c r="F47" s="128">
        <v>285</v>
      </c>
      <c r="G47" s="128">
        <v>240</v>
      </c>
      <c r="H47" s="129">
        <v>525</v>
      </c>
    </row>
  </sheetData>
  <mergeCells count="10">
    <mergeCell ref="A43:A47"/>
    <mergeCell ref="A33:A37"/>
    <mergeCell ref="A38:A42"/>
    <mergeCell ref="A28:A32"/>
    <mergeCell ref="A8:A12"/>
    <mergeCell ref="B1:H1"/>
    <mergeCell ref="A13:A17"/>
    <mergeCell ref="A18:A22"/>
    <mergeCell ref="A23:A27"/>
    <mergeCell ref="A3:A7"/>
  </mergeCells>
  <hyperlinks>
    <hyperlink ref="A1" location="Menü!A1" display="Tablo 13:" xr:uid="{00000000-0004-0000-0E00-000000000000}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R17"/>
  <sheetViews>
    <sheetView workbookViewId="0">
      <selection activeCell="T15" sqref="T15"/>
    </sheetView>
  </sheetViews>
  <sheetFormatPr defaultRowHeight="10.5" x14ac:dyDescent="0.15"/>
  <cols>
    <col min="1" max="1" width="11" style="1" customWidth="1"/>
    <col min="2" max="17" width="7.7109375" style="1" customWidth="1"/>
    <col min="18" max="18" width="9.140625" style="1" customWidth="1"/>
    <col min="19" max="16384" width="9.140625" style="1"/>
  </cols>
  <sheetData>
    <row r="1" spans="1:18" customFormat="1" ht="30.75" customHeight="1" thickTop="1" x14ac:dyDescent="0.25">
      <c r="A1" s="540" t="s">
        <v>188</v>
      </c>
      <c r="B1" s="541"/>
      <c r="C1" s="542" t="s">
        <v>78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</row>
    <row r="2" spans="1:18" ht="24.95" customHeight="1" x14ac:dyDescent="0.15">
      <c r="A2" s="543"/>
      <c r="B2" s="546" t="s">
        <v>61</v>
      </c>
      <c r="C2" s="547"/>
      <c r="D2" s="547"/>
      <c r="E2" s="548"/>
      <c r="F2" s="546" t="s">
        <v>62</v>
      </c>
      <c r="G2" s="547"/>
      <c r="H2" s="547"/>
      <c r="I2" s="548"/>
      <c r="J2" s="545" t="s">
        <v>63</v>
      </c>
      <c r="K2" s="545"/>
      <c r="L2" s="545"/>
      <c r="M2" s="545"/>
      <c r="N2" s="545"/>
      <c r="O2" s="545"/>
      <c r="P2" s="545"/>
      <c r="Q2" s="545"/>
      <c r="R2" s="545"/>
    </row>
    <row r="3" spans="1:18" ht="24.95" customHeight="1" x14ac:dyDescent="0.15">
      <c r="A3" s="544"/>
      <c r="B3" s="549"/>
      <c r="C3" s="550"/>
      <c r="D3" s="550"/>
      <c r="E3" s="551"/>
      <c r="F3" s="549"/>
      <c r="G3" s="550"/>
      <c r="H3" s="550"/>
      <c r="I3" s="551"/>
      <c r="J3" s="535" t="s">
        <v>14</v>
      </c>
      <c r="K3" s="536"/>
      <c r="L3" s="536"/>
      <c r="M3" s="537"/>
      <c r="N3" s="535" t="s">
        <v>13</v>
      </c>
      <c r="O3" s="536"/>
      <c r="P3" s="536"/>
      <c r="Q3" s="537"/>
      <c r="R3" s="538" t="s">
        <v>12</v>
      </c>
    </row>
    <row r="4" spans="1:18" ht="24.95" customHeight="1" x14ac:dyDescent="0.15">
      <c r="A4" s="38" t="s">
        <v>76</v>
      </c>
      <c r="B4" s="2" t="s">
        <v>68</v>
      </c>
      <c r="C4" s="2" t="s">
        <v>67</v>
      </c>
      <c r="D4" s="2" t="s">
        <v>66</v>
      </c>
      <c r="E4" s="2" t="s">
        <v>69</v>
      </c>
      <c r="F4" s="2" t="s">
        <v>68</v>
      </c>
      <c r="G4" s="2" t="s">
        <v>67</v>
      </c>
      <c r="H4" s="2" t="s">
        <v>66</v>
      </c>
      <c r="I4" s="2" t="s">
        <v>69</v>
      </c>
      <c r="J4" s="2" t="s">
        <v>68</v>
      </c>
      <c r="K4" s="2" t="s">
        <v>67</v>
      </c>
      <c r="L4" s="2" t="s">
        <v>66</v>
      </c>
      <c r="M4" s="2" t="s">
        <v>69</v>
      </c>
      <c r="N4" s="2" t="s">
        <v>68</v>
      </c>
      <c r="O4" s="2" t="s">
        <v>67</v>
      </c>
      <c r="P4" s="2" t="s">
        <v>66</v>
      </c>
      <c r="Q4" s="2" t="s">
        <v>69</v>
      </c>
      <c r="R4" s="539"/>
    </row>
    <row r="5" spans="1:18" ht="24.95" customHeight="1" x14ac:dyDescent="0.15">
      <c r="A5" s="40" t="s">
        <v>17</v>
      </c>
      <c r="B5" s="138">
        <v>9</v>
      </c>
      <c r="C5" s="138">
        <v>9</v>
      </c>
      <c r="D5" s="138">
        <v>4</v>
      </c>
      <c r="E5" s="138">
        <f>D5+C5+B5</f>
        <v>22</v>
      </c>
      <c r="F5" s="138">
        <v>76</v>
      </c>
      <c r="G5" s="138">
        <v>76</v>
      </c>
      <c r="H5" s="138">
        <v>35</v>
      </c>
      <c r="I5" s="138">
        <f>H5+G5+F5</f>
        <v>187</v>
      </c>
      <c r="J5" s="139">
        <v>560</v>
      </c>
      <c r="K5" s="139">
        <v>490</v>
      </c>
      <c r="L5" s="139">
        <v>290</v>
      </c>
      <c r="M5" s="138">
        <f>L5+K5+J5</f>
        <v>1340</v>
      </c>
      <c r="N5" s="139">
        <v>490</v>
      </c>
      <c r="O5" s="139">
        <v>688</v>
      </c>
      <c r="P5" s="139">
        <v>275</v>
      </c>
      <c r="Q5" s="138">
        <f>P5+O5+N5</f>
        <v>1453</v>
      </c>
      <c r="R5" s="138">
        <f>Q5+M5</f>
        <v>2793</v>
      </c>
    </row>
    <row r="6" spans="1:18" ht="24.95" customHeight="1" x14ac:dyDescent="0.15">
      <c r="A6" s="40" t="s">
        <v>18</v>
      </c>
      <c r="B6" s="136">
        <v>9</v>
      </c>
      <c r="C6" s="136">
        <v>9</v>
      </c>
      <c r="D6" s="136">
        <v>4</v>
      </c>
      <c r="E6" s="138">
        <f t="shared" ref="E6:E13" si="0">D6+C6+B6</f>
        <v>22</v>
      </c>
      <c r="F6" s="136">
        <v>76</v>
      </c>
      <c r="G6" s="136">
        <v>76</v>
      </c>
      <c r="H6" s="136">
        <v>38</v>
      </c>
      <c r="I6" s="138">
        <f t="shared" ref="I6:I12" si="1">H6+G6+F6</f>
        <v>190</v>
      </c>
      <c r="J6" s="140">
        <v>680</v>
      </c>
      <c r="K6" s="140">
        <v>576</v>
      </c>
      <c r="L6" s="140">
        <v>302</v>
      </c>
      <c r="M6" s="138">
        <f t="shared" ref="M6:M13" si="2">L6+K6+J6</f>
        <v>1558</v>
      </c>
      <c r="N6" s="140">
        <v>711</v>
      </c>
      <c r="O6" s="140">
        <v>740</v>
      </c>
      <c r="P6" s="140">
        <v>305</v>
      </c>
      <c r="Q6" s="138">
        <f t="shared" ref="Q6:Q13" si="3">P6+O6+N6</f>
        <v>1756</v>
      </c>
      <c r="R6" s="138">
        <f t="shared" ref="R6:R13" si="4">Q6+M6</f>
        <v>3314</v>
      </c>
    </row>
    <row r="7" spans="1:18" ht="24.95" customHeight="1" x14ac:dyDescent="0.15">
      <c r="A7" s="40" t="s">
        <v>19</v>
      </c>
      <c r="B7" s="138">
        <v>9</v>
      </c>
      <c r="C7" s="138">
        <v>9</v>
      </c>
      <c r="D7" s="138">
        <v>4</v>
      </c>
      <c r="E7" s="138">
        <f t="shared" si="0"/>
        <v>22</v>
      </c>
      <c r="F7" s="138">
        <v>76</v>
      </c>
      <c r="G7" s="138">
        <v>76</v>
      </c>
      <c r="H7" s="138">
        <v>39</v>
      </c>
      <c r="I7" s="138">
        <f t="shared" si="1"/>
        <v>191</v>
      </c>
      <c r="J7" s="139">
        <v>718</v>
      </c>
      <c r="K7" s="139">
        <v>700</v>
      </c>
      <c r="L7" s="139">
        <v>296</v>
      </c>
      <c r="M7" s="138">
        <f t="shared" si="2"/>
        <v>1714</v>
      </c>
      <c r="N7" s="139">
        <v>680</v>
      </c>
      <c r="O7" s="139">
        <v>757</v>
      </c>
      <c r="P7" s="139">
        <v>300</v>
      </c>
      <c r="Q7" s="138">
        <f t="shared" si="3"/>
        <v>1737</v>
      </c>
      <c r="R7" s="138">
        <f t="shared" si="4"/>
        <v>3451</v>
      </c>
    </row>
    <row r="8" spans="1:18" ht="24.95" customHeight="1" x14ac:dyDescent="0.15">
      <c r="A8" s="40" t="s">
        <v>20</v>
      </c>
      <c r="B8" s="136">
        <v>10</v>
      </c>
      <c r="C8" s="136">
        <v>11</v>
      </c>
      <c r="D8" s="136">
        <v>5</v>
      </c>
      <c r="E8" s="138">
        <f t="shared" si="0"/>
        <v>26</v>
      </c>
      <c r="F8" s="136">
        <v>78</v>
      </c>
      <c r="G8" s="136">
        <v>78</v>
      </c>
      <c r="H8" s="136">
        <v>39</v>
      </c>
      <c r="I8" s="138">
        <f t="shared" si="1"/>
        <v>195</v>
      </c>
      <c r="J8" s="140">
        <v>340</v>
      </c>
      <c r="K8" s="140">
        <v>363</v>
      </c>
      <c r="L8" s="140">
        <v>116</v>
      </c>
      <c r="M8" s="138">
        <f t="shared" si="2"/>
        <v>819</v>
      </c>
      <c r="N8" s="140">
        <v>340</v>
      </c>
      <c r="O8" s="140">
        <v>352</v>
      </c>
      <c r="P8" s="140">
        <v>138</v>
      </c>
      <c r="Q8" s="138">
        <f t="shared" si="3"/>
        <v>830</v>
      </c>
      <c r="R8" s="138">
        <f t="shared" si="4"/>
        <v>1649</v>
      </c>
    </row>
    <row r="9" spans="1:18" ht="24.95" customHeight="1" x14ac:dyDescent="0.15">
      <c r="A9" s="40" t="s">
        <v>47</v>
      </c>
      <c r="B9" s="138">
        <v>10</v>
      </c>
      <c r="C9" s="138">
        <v>12</v>
      </c>
      <c r="D9" s="138">
        <v>5</v>
      </c>
      <c r="E9" s="138">
        <f t="shared" si="0"/>
        <v>27</v>
      </c>
      <c r="F9" s="138">
        <v>67</v>
      </c>
      <c r="G9" s="138">
        <v>67</v>
      </c>
      <c r="H9" s="138">
        <v>39</v>
      </c>
      <c r="I9" s="138">
        <f>H9+G9+F9</f>
        <v>173</v>
      </c>
      <c r="J9" s="139">
        <v>301</v>
      </c>
      <c r="K9" s="139">
        <v>341</v>
      </c>
      <c r="L9" s="139">
        <v>193</v>
      </c>
      <c r="M9" s="138">
        <f t="shared" si="2"/>
        <v>835</v>
      </c>
      <c r="N9" s="139">
        <v>357</v>
      </c>
      <c r="O9" s="139">
        <v>302</v>
      </c>
      <c r="P9" s="139">
        <v>100</v>
      </c>
      <c r="Q9" s="138">
        <f t="shared" si="3"/>
        <v>759</v>
      </c>
      <c r="R9" s="138">
        <f t="shared" si="4"/>
        <v>1594</v>
      </c>
    </row>
    <row r="10" spans="1:18" ht="24.95" customHeight="1" x14ac:dyDescent="0.15">
      <c r="A10" s="40" t="s">
        <v>104</v>
      </c>
      <c r="B10" s="136">
        <v>10</v>
      </c>
      <c r="C10" s="136">
        <v>13</v>
      </c>
      <c r="D10" s="136">
        <v>5</v>
      </c>
      <c r="E10" s="138">
        <f t="shared" si="0"/>
        <v>28</v>
      </c>
      <c r="F10" s="136">
        <v>67</v>
      </c>
      <c r="G10" s="136">
        <v>67</v>
      </c>
      <c r="H10" s="136">
        <v>39</v>
      </c>
      <c r="I10" s="138">
        <f t="shared" si="1"/>
        <v>173</v>
      </c>
      <c r="J10" s="140">
        <v>320</v>
      </c>
      <c r="K10" s="140">
        <v>376</v>
      </c>
      <c r="L10" s="140">
        <v>204</v>
      </c>
      <c r="M10" s="138">
        <f t="shared" si="2"/>
        <v>900</v>
      </c>
      <c r="N10" s="140">
        <v>353</v>
      </c>
      <c r="O10" s="140">
        <v>349</v>
      </c>
      <c r="P10" s="140">
        <v>201</v>
      </c>
      <c r="Q10" s="138">
        <f t="shared" si="3"/>
        <v>903</v>
      </c>
      <c r="R10" s="138">
        <f t="shared" si="4"/>
        <v>1803</v>
      </c>
    </row>
    <row r="11" spans="1:18" ht="24.95" customHeight="1" x14ac:dyDescent="0.15">
      <c r="A11" s="40" t="s">
        <v>105</v>
      </c>
      <c r="B11" s="138">
        <v>10</v>
      </c>
      <c r="C11" s="138">
        <v>13</v>
      </c>
      <c r="D11" s="138">
        <v>5</v>
      </c>
      <c r="E11" s="138">
        <f t="shared" si="0"/>
        <v>28</v>
      </c>
      <c r="F11" s="138">
        <v>62</v>
      </c>
      <c r="G11" s="138">
        <v>62</v>
      </c>
      <c r="H11" s="138">
        <v>39</v>
      </c>
      <c r="I11" s="138">
        <f t="shared" si="1"/>
        <v>163</v>
      </c>
      <c r="J11" s="139">
        <v>287</v>
      </c>
      <c r="K11" s="139">
        <v>463</v>
      </c>
      <c r="L11" s="139">
        <v>190</v>
      </c>
      <c r="M11" s="138">
        <f t="shared" si="2"/>
        <v>940</v>
      </c>
      <c r="N11" s="139">
        <v>312</v>
      </c>
      <c r="O11" s="139">
        <v>476</v>
      </c>
      <c r="P11" s="139">
        <v>222</v>
      </c>
      <c r="Q11" s="138">
        <f t="shared" si="3"/>
        <v>1010</v>
      </c>
      <c r="R11" s="138">
        <f t="shared" si="4"/>
        <v>1950</v>
      </c>
    </row>
    <row r="12" spans="1:18" ht="24.95" customHeight="1" x14ac:dyDescent="0.15">
      <c r="A12" s="40" t="s">
        <v>106</v>
      </c>
      <c r="B12" s="136">
        <v>10</v>
      </c>
      <c r="C12" s="136">
        <v>13</v>
      </c>
      <c r="D12" s="136">
        <v>5</v>
      </c>
      <c r="E12" s="138">
        <f t="shared" si="0"/>
        <v>28</v>
      </c>
      <c r="F12" s="136">
        <v>62</v>
      </c>
      <c r="G12" s="136">
        <v>62</v>
      </c>
      <c r="H12" s="136">
        <v>61</v>
      </c>
      <c r="I12" s="138">
        <f t="shared" si="1"/>
        <v>185</v>
      </c>
      <c r="J12" s="140">
        <v>271</v>
      </c>
      <c r="K12" s="140">
        <v>452</v>
      </c>
      <c r="L12" s="140">
        <v>259</v>
      </c>
      <c r="M12" s="138">
        <f t="shared" si="2"/>
        <v>982</v>
      </c>
      <c r="N12" s="140">
        <v>282</v>
      </c>
      <c r="O12" s="140">
        <v>444</v>
      </c>
      <c r="P12" s="140">
        <v>232</v>
      </c>
      <c r="Q12" s="138">
        <f t="shared" si="3"/>
        <v>958</v>
      </c>
      <c r="R12" s="138">
        <f t="shared" si="4"/>
        <v>1940</v>
      </c>
    </row>
    <row r="13" spans="1:18" ht="24.95" customHeight="1" x14ac:dyDescent="0.15">
      <c r="A13" s="40" t="s">
        <v>107</v>
      </c>
      <c r="B13" s="40">
        <v>11</v>
      </c>
      <c r="C13" s="40">
        <v>13</v>
      </c>
      <c r="D13" s="40">
        <v>7</v>
      </c>
      <c r="E13" s="40">
        <f t="shared" si="0"/>
        <v>31</v>
      </c>
      <c r="F13" s="40">
        <v>96</v>
      </c>
      <c r="G13" s="40">
        <v>96</v>
      </c>
      <c r="H13" s="40">
        <v>62</v>
      </c>
      <c r="I13" s="40">
        <v>254</v>
      </c>
      <c r="J13" s="41">
        <v>256</v>
      </c>
      <c r="K13" s="41">
        <v>513</v>
      </c>
      <c r="L13" s="41">
        <v>222</v>
      </c>
      <c r="M13" s="41">
        <f t="shared" si="2"/>
        <v>991</v>
      </c>
      <c r="N13" s="41">
        <v>277</v>
      </c>
      <c r="O13" s="41">
        <v>472</v>
      </c>
      <c r="P13" s="41">
        <v>261</v>
      </c>
      <c r="Q13" s="41">
        <f t="shared" si="3"/>
        <v>1010</v>
      </c>
      <c r="R13" s="41">
        <f t="shared" si="4"/>
        <v>2001</v>
      </c>
    </row>
    <row r="14" spans="1:18" ht="22.5" customHeight="1" x14ac:dyDescent="0.15">
      <c r="A14" s="40" t="s">
        <v>108</v>
      </c>
      <c r="B14" s="40">
        <v>11</v>
      </c>
      <c r="C14" s="40">
        <v>13</v>
      </c>
      <c r="D14" s="40">
        <v>7</v>
      </c>
      <c r="E14" s="40">
        <v>31</v>
      </c>
      <c r="F14" s="40">
        <v>96</v>
      </c>
      <c r="G14" s="40">
        <v>96</v>
      </c>
      <c r="H14" s="40">
        <v>62</v>
      </c>
      <c r="I14" s="40">
        <v>254</v>
      </c>
      <c r="J14" s="41">
        <v>240</v>
      </c>
      <c r="K14" s="41">
        <v>408</v>
      </c>
      <c r="L14" s="41">
        <v>342</v>
      </c>
      <c r="M14" s="41">
        <v>990</v>
      </c>
      <c r="N14" s="41">
        <v>277</v>
      </c>
      <c r="O14" s="41">
        <v>370</v>
      </c>
      <c r="P14" s="41">
        <v>357</v>
      </c>
      <c r="Q14" s="41">
        <v>1004</v>
      </c>
      <c r="R14" s="41">
        <v>1994</v>
      </c>
    </row>
    <row r="15" spans="1:18" ht="22.5" customHeight="1" x14ac:dyDescent="0.15">
      <c r="A15" s="40" t="s">
        <v>133</v>
      </c>
      <c r="B15" s="40">
        <v>12</v>
      </c>
      <c r="C15" s="40">
        <v>12</v>
      </c>
      <c r="D15" s="40">
        <v>7</v>
      </c>
      <c r="E15" s="40">
        <v>31</v>
      </c>
      <c r="F15" s="40">
        <v>96</v>
      </c>
      <c r="G15" s="40">
        <v>96</v>
      </c>
      <c r="H15" s="40">
        <v>62</v>
      </c>
      <c r="I15" s="40">
        <v>254</v>
      </c>
      <c r="J15" s="41">
        <v>242</v>
      </c>
      <c r="K15" s="41">
        <v>323</v>
      </c>
      <c r="L15" s="41">
        <v>220</v>
      </c>
      <c r="M15" s="41">
        <v>785</v>
      </c>
      <c r="N15" s="41">
        <v>245</v>
      </c>
      <c r="O15" s="41">
        <v>307</v>
      </c>
      <c r="P15" s="41">
        <v>213</v>
      </c>
      <c r="Q15" s="41">
        <v>765</v>
      </c>
      <c r="R15" s="41">
        <v>1550</v>
      </c>
    </row>
    <row r="16" spans="1:18" ht="22.5" customHeight="1" x14ac:dyDescent="0.15">
      <c r="A16" s="40" t="s">
        <v>323</v>
      </c>
      <c r="B16" s="40">
        <v>12</v>
      </c>
      <c r="C16" s="40">
        <v>12</v>
      </c>
      <c r="D16" s="40">
        <v>7</v>
      </c>
      <c r="E16" s="40">
        <v>31</v>
      </c>
      <c r="F16" s="40">
        <v>96</v>
      </c>
      <c r="G16" s="40">
        <v>96</v>
      </c>
      <c r="H16" s="40">
        <v>62</v>
      </c>
      <c r="I16" s="40">
        <v>254</v>
      </c>
      <c r="J16" s="41">
        <v>275</v>
      </c>
      <c r="K16" s="41">
        <v>240</v>
      </c>
      <c r="L16" s="41">
        <v>171</v>
      </c>
      <c r="M16" s="41">
        <v>686</v>
      </c>
      <c r="N16" s="41">
        <v>230</v>
      </c>
      <c r="O16" s="41">
        <v>265</v>
      </c>
      <c r="P16" s="41">
        <v>149</v>
      </c>
      <c r="Q16" s="41">
        <v>640</v>
      </c>
      <c r="R16" s="41">
        <v>1326</v>
      </c>
    </row>
    <row r="17" ht="22.5" customHeight="1" x14ac:dyDescent="0.15"/>
  </sheetData>
  <mergeCells count="9">
    <mergeCell ref="J3:M3"/>
    <mergeCell ref="N3:Q3"/>
    <mergeCell ref="R3:R4"/>
    <mergeCell ref="A1:B1"/>
    <mergeCell ref="C1:R1"/>
    <mergeCell ref="A2:A3"/>
    <mergeCell ref="J2:R2"/>
    <mergeCell ref="B2:E3"/>
    <mergeCell ref="F2:I3"/>
  </mergeCells>
  <hyperlinks>
    <hyperlink ref="A1:B1" location="Menü!A1" display="Tablo 14a:                " xr:uid="{00000000-0004-0000-0F00-000000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M21"/>
  <sheetViews>
    <sheetView topLeftCell="A10" workbookViewId="0">
      <selection activeCell="F18" sqref="F18"/>
    </sheetView>
  </sheetViews>
  <sheetFormatPr defaultRowHeight="10.5" x14ac:dyDescent="0.15"/>
  <cols>
    <col min="1" max="1" width="12.85546875" style="1" customWidth="1"/>
    <col min="2" max="2" width="11.85546875" style="1" customWidth="1"/>
    <col min="3" max="3" width="6.85546875" style="1" customWidth="1"/>
    <col min="4" max="4" width="14.42578125" style="1" customWidth="1"/>
    <col min="5" max="5" width="16.140625" style="1" customWidth="1"/>
    <col min="6" max="6" width="15.85546875" style="1" customWidth="1"/>
    <col min="7" max="7" width="5.7109375" style="1" customWidth="1"/>
    <col min="8" max="8" width="12.7109375" style="1" customWidth="1"/>
    <col min="9" max="9" width="13" style="1" customWidth="1"/>
    <col min="10" max="10" width="13.42578125" style="1" customWidth="1"/>
    <col min="11" max="11" width="7.28515625" style="1" customWidth="1"/>
    <col min="12" max="12" width="14.5703125" style="1" customWidth="1"/>
    <col min="13" max="13" width="13.140625" style="1" customWidth="1"/>
    <col min="14" max="16384" width="9.140625" style="1"/>
  </cols>
  <sheetData>
    <row r="1" spans="1:13" customFormat="1" ht="30.75" customHeight="1" thickTop="1" x14ac:dyDescent="0.25">
      <c r="A1" s="540" t="s">
        <v>187</v>
      </c>
      <c r="B1" s="541"/>
      <c r="C1" s="542" t="s">
        <v>79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</row>
    <row r="2" spans="1:13" ht="28.5" customHeight="1" x14ac:dyDescent="0.15">
      <c r="A2" s="3"/>
      <c r="B2" s="552" t="s">
        <v>72</v>
      </c>
      <c r="C2" s="552"/>
      <c r="D2" s="552"/>
      <c r="E2" s="552"/>
      <c r="F2" s="552" t="s">
        <v>73</v>
      </c>
      <c r="G2" s="552"/>
      <c r="H2" s="552"/>
      <c r="I2" s="552"/>
      <c r="J2" s="552" t="s">
        <v>74</v>
      </c>
      <c r="K2" s="552"/>
      <c r="L2" s="552"/>
      <c r="M2" s="552"/>
    </row>
    <row r="3" spans="1:13" ht="24.95" customHeight="1" x14ac:dyDescent="0.15">
      <c r="A3" s="4" t="s">
        <v>76</v>
      </c>
      <c r="B3" s="4" t="s">
        <v>68</v>
      </c>
      <c r="C3" s="4" t="s">
        <v>75</v>
      </c>
      <c r="D3" s="4" t="s">
        <v>66</v>
      </c>
      <c r="E3" s="4" t="s">
        <v>12</v>
      </c>
      <c r="F3" s="4" t="s">
        <v>68</v>
      </c>
      <c r="G3" s="4" t="s">
        <v>75</v>
      </c>
      <c r="H3" s="4" t="s">
        <v>66</v>
      </c>
      <c r="I3" s="4" t="s">
        <v>12</v>
      </c>
      <c r="J3" s="4" t="s">
        <v>68</v>
      </c>
      <c r="K3" s="4" t="s">
        <v>75</v>
      </c>
      <c r="L3" s="4" t="s">
        <v>66</v>
      </c>
      <c r="M3" s="4" t="s">
        <v>12</v>
      </c>
    </row>
    <row r="4" spans="1:13" ht="24.95" customHeight="1" x14ac:dyDescent="0.15">
      <c r="A4" s="4" t="s">
        <v>76</v>
      </c>
      <c r="B4" s="4" t="s">
        <v>68</v>
      </c>
      <c r="C4" s="4" t="s">
        <v>75</v>
      </c>
      <c r="D4" s="4" t="s">
        <v>66</v>
      </c>
      <c r="E4" s="4" t="s">
        <v>12</v>
      </c>
      <c r="F4" s="4" t="s">
        <v>68</v>
      </c>
      <c r="G4" s="4" t="s">
        <v>75</v>
      </c>
      <c r="H4" s="4" t="s">
        <v>66</v>
      </c>
      <c r="I4" s="4" t="s">
        <v>12</v>
      </c>
      <c r="J4" s="4" t="s">
        <v>68</v>
      </c>
      <c r="K4" s="4" t="s">
        <v>75</v>
      </c>
      <c r="L4" s="4" t="s">
        <v>66</v>
      </c>
      <c r="M4" s="4" t="s">
        <v>12</v>
      </c>
    </row>
    <row r="5" spans="1:13" ht="24.95" customHeight="1" x14ac:dyDescent="0.15">
      <c r="A5" s="40" t="s">
        <v>17</v>
      </c>
      <c r="B5" s="141">
        <v>898365.21</v>
      </c>
      <c r="C5" s="142"/>
      <c r="D5" s="142">
        <v>128658.58</v>
      </c>
      <c r="E5" s="142">
        <f>D5+B5</f>
        <v>1027023.7899999999</v>
      </c>
      <c r="F5" s="142">
        <v>398651.35</v>
      </c>
      <c r="G5" s="142"/>
      <c r="H5" s="142">
        <v>93589.35</v>
      </c>
      <c r="I5" s="142">
        <f>F5+H5</f>
        <v>492240.69999999995</v>
      </c>
      <c r="J5" s="142">
        <f>B5+F5</f>
        <v>1297016.56</v>
      </c>
      <c r="K5" s="142"/>
      <c r="L5" s="142">
        <f>D5+H5</f>
        <v>222247.93</v>
      </c>
      <c r="M5" s="142">
        <f>L5+J5</f>
        <v>1519264.49</v>
      </c>
    </row>
    <row r="6" spans="1:13" ht="24.95" customHeight="1" x14ac:dyDescent="0.15">
      <c r="A6" s="40" t="s">
        <v>18</v>
      </c>
      <c r="B6" s="141">
        <v>921654.32</v>
      </c>
      <c r="C6" s="141"/>
      <c r="D6" s="141">
        <v>135698.32</v>
      </c>
      <c r="E6" s="142">
        <f t="shared" ref="E6:E12" si="0">D6+B6</f>
        <v>1057352.6399999999</v>
      </c>
      <c r="F6" s="141">
        <v>401985.65</v>
      </c>
      <c r="G6" s="141"/>
      <c r="H6" s="141">
        <v>97168.29</v>
      </c>
      <c r="I6" s="142">
        <f t="shared" ref="I6:I12" si="1">F6+H6</f>
        <v>499153.94</v>
      </c>
      <c r="J6" s="142">
        <f t="shared" ref="J6:J12" si="2">B6+F6</f>
        <v>1323639.97</v>
      </c>
      <c r="K6" s="141"/>
      <c r="L6" s="142">
        <f t="shared" ref="L6:L12" si="3">D6+H6</f>
        <v>232866.61</v>
      </c>
      <c r="M6" s="142">
        <f t="shared" ref="M6:M12" si="4">L6+J6</f>
        <v>1556506.58</v>
      </c>
    </row>
    <row r="7" spans="1:13" ht="24.95" customHeight="1" x14ac:dyDescent="0.15">
      <c r="A7" s="40" t="s">
        <v>19</v>
      </c>
      <c r="B7" s="143">
        <v>1080080</v>
      </c>
      <c r="C7" s="142"/>
      <c r="D7" s="142">
        <v>135220.48000000001</v>
      </c>
      <c r="E7" s="142">
        <f t="shared" si="0"/>
        <v>1215300.48</v>
      </c>
      <c r="F7" s="142">
        <v>405458.3</v>
      </c>
      <c r="G7" s="142"/>
      <c r="H7" s="142">
        <v>98954</v>
      </c>
      <c r="I7" s="142">
        <f>F7+H7</f>
        <v>504412.3</v>
      </c>
      <c r="J7" s="142">
        <f t="shared" si="2"/>
        <v>1485538.3</v>
      </c>
      <c r="K7" s="142"/>
      <c r="L7" s="142">
        <f t="shared" si="3"/>
        <v>234174.48</v>
      </c>
      <c r="M7" s="142">
        <f t="shared" si="4"/>
        <v>1719712.78</v>
      </c>
    </row>
    <row r="8" spans="1:13" ht="24.95" customHeight="1" x14ac:dyDescent="0.15">
      <c r="A8" s="40" t="s">
        <v>20</v>
      </c>
      <c r="B8" s="141">
        <v>1119254.52</v>
      </c>
      <c r="C8" s="141"/>
      <c r="D8" s="141">
        <v>198458.6</v>
      </c>
      <c r="E8" s="142">
        <f t="shared" si="0"/>
        <v>1317713.1200000001</v>
      </c>
      <c r="F8" s="141">
        <v>498256.4</v>
      </c>
      <c r="G8" s="141"/>
      <c r="H8" s="141">
        <v>102679.5</v>
      </c>
      <c r="I8" s="142">
        <f t="shared" si="1"/>
        <v>600935.9</v>
      </c>
      <c r="J8" s="142">
        <f t="shared" si="2"/>
        <v>1617510.92</v>
      </c>
      <c r="K8" s="141"/>
      <c r="L8" s="142">
        <f t="shared" si="3"/>
        <v>301138.09999999998</v>
      </c>
      <c r="M8" s="142">
        <f t="shared" si="4"/>
        <v>1918649.02</v>
      </c>
    </row>
    <row r="9" spans="1:13" ht="24.95" customHeight="1" x14ac:dyDescent="0.15">
      <c r="A9" s="40" t="s">
        <v>47</v>
      </c>
      <c r="B9" s="141">
        <v>1154635</v>
      </c>
      <c r="C9" s="142"/>
      <c r="D9" s="142">
        <v>268830</v>
      </c>
      <c r="E9" s="142">
        <f t="shared" si="0"/>
        <v>1423465</v>
      </c>
      <c r="F9" s="142">
        <v>510586.2</v>
      </c>
      <c r="G9" s="142"/>
      <c r="H9" s="142">
        <v>103631.1</v>
      </c>
      <c r="I9" s="142">
        <f t="shared" si="1"/>
        <v>614217.30000000005</v>
      </c>
      <c r="J9" s="142">
        <f t="shared" si="2"/>
        <v>1665221.2</v>
      </c>
      <c r="K9" s="142"/>
      <c r="L9" s="142">
        <f t="shared" si="3"/>
        <v>372461.1</v>
      </c>
      <c r="M9" s="142">
        <f t="shared" si="4"/>
        <v>2037682.2999999998</v>
      </c>
    </row>
    <row r="10" spans="1:13" ht="24.95" customHeight="1" x14ac:dyDescent="0.15">
      <c r="A10" s="40" t="s">
        <v>104</v>
      </c>
      <c r="B10" s="143">
        <v>1433263.68</v>
      </c>
      <c r="C10" s="143"/>
      <c r="D10" s="143">
        <v>502144.92</v>
      </c>
      <c r="E10" s="142">
        <f t="shared" si="0"/>
        <v>1935408.5999999999</v>
      </c>
      <c r="F10" s="143">
        <v>651782.16</v>
      </c>
      <c r="G10" s="143"/>
      <c r="H10" s="143">
        <v>166728.69</v>
      </c>
      <c r="I10" s="142">
        <f t="shared" si="1"/>
        <v>818510.85000000009</v>
      </c>
      <c r="J10" s="142">
        <f t="shared" si="2"/>
        <v>2085045.8399999999</v>
      </c>
      <c r="K10" s="143"/>
      <c r="L10" s="142">
        <f t="shared" si="3"/>
        <v>668873.61</v>
      </c>
      <c r="M10" s="142">
        <f t="shared" si="4"/>
        <v>2753919.4499999997</v>
      </c>
    </row>
    <row r="11" spans="1:13" ht="24.95" customHeight="1" x14ac:dyDescent="0.15">
      <c r="A11" s="40" t="s">
        <v>105</v>
      </c>
      <c r="B11" s="144">
        <v>1631404.8</v>
      </c>
      <c r="C11" s="144"/>
      <c r="D11" s="144">
        <v>683397</v>
      </c>
      <c r="E11" s="142">
        <f t="shared" si="0"/>
        <v>2314801.7999999998</v>
      </c>
      <c r="F11" s="144">
        <v>980625.52</v>
      </c>
      <c r="G11" s="144"/>
      <c r="H11" s="144">
        <v>288692.64</v>
      </c>
      <c r="I11" s="142">
        <f t="shared" si="1"/>
        <v>1269318.1600000001</v>
      </c>
      <c r="J11" s="142">
        <f t="shared" si="2"/>
        <v>2612030.3200000003</v>
      </c>
      <c r="K11" s="144"/>
      <c r="L11" s="142">
        <f t="shared" si="3"/>
        <v>972089.64</v>
      </c>
      <c r="M11" s="142">
        <f t="shared" si="4"/>
        <v>3584119.9600000004</v>
      </c>
    </row>
    <row r="12" spans="1:13" ht="24.95" customHeight="1" x14ac:dyDescent="0.15">
      <c r="A12" s="40" t="s">
        <v>106</v>
      </c>
      <c r="B12" s="143">
        <v>1857708.54</v>
      </c>
      <c r="C12" s="143"/>
      <c r="D12" s="143">
        <v>872839.8</v>
      </c>
      <c r="E12" s="142">
        <f t="shared" si="0"/>
        <v>2730548.34</v>
      </c>
      <c r="F12" s="143">
        <v>1025798.45</v>
      </c>
      <c r="G12" s="143"/>
      <c r="H12" s="143">
        <v>350255.24</v>
      </c>
      <c r="I12" s="142">
        <f t="shared" si="1"/>
        <v>1376053.69</v>
      </c>
      <c r="J12" s="142">
        <f t="shared" si="2"/>
        <v>2883506.99</v>
      </c>
      <c r="K12" s="143"/>
      <c r="L12" s="142">
        <f t="shared" si="3"/>
        <v>1223095.04</v>
      </c>
      <c r="M12" s="142">
        <f t="shared" si="4"/>
        <v>4106602.0300000003</v>
      </c>
    </row>
    <row r="13" spans="1:13" ht="22.5" customHeight="1" x14ac:dyDescent="0.15">
      <c r="A13" s="40" t="s">
        <v>107</v>
      </c>
      <c r="B13" s="143">
        <v>1896760.8</v>
      </c>
      <c r="C13" s="143"/>
      <c r="D13" s="143" t="s">
        <v>318</v>
      </c>
      <c r="E13" s="142">
        <v>2866240.8</v>
      </c>
      <c r="F13" s="143">
        <v>1120555.42</v>
      </c>
      <c r="G13" s="143"/>
      <c r="H13" s="143">
        <v>467972.68</v>
      </c>
      <c r="I13" s="142">
        <v>1588528.1</v>
      </c>
      <c r="J13" s="142">
        <v>3017316.22</v>
      </c>
      <c r="K13" s="143"/>
      <c r="L13" s="142">
        <v>1437452.68</v>
      </c>
      <c r="M13" s="142">
        <v>4454768.9000000004</v>
      </c>
    </row>
    <row r="14" spans="1:13" ht="22.5" customHeight="1" x14ac:dyDescent="0.15">
      <c r="A14" s="40" t="s">
        <v>108</v>
      </c>
      <c r="B14" s="143">
        <v>1971360</v>
      </c>
      <c r="C14" s="143"/>
      <c r="D14" s="143">
        <v>1251720</v>
      </c>
      <c r="E14" s="142">
        <v>3223080</v>
      </c>
      <c r="F14" s="195">
        <v>985827.2</v>
      </c>
      <c r="G14" s="143"/>
      <c r="H14" s="195">
        <v>588516.06000000006</v>
      </c>
      <c r="I14" s="142" t="s">
        <v>328</v>
      </c>
      <c r="J14" s="196" t="s">
        <v>329</v>
      </c>
      <c r="K14" s="197"/>
      <c r="L14" s="196" t="s">
        <v>330</v>
      </c>
      <c r="M14" s="196" t="s">
        <v>331</v>
      </c>
    </row>
    <row r="15" spans="1:13" ht="22.5" customHeight="1" x14ac:dyDescent="0.15">
      <c r="A15" s="40" t="s">
        <v>133</v>
      </c>
      <c r="B15" s="143" t="s">
        <v>427</v>
      </c>
      <c r="C15" s="143"/>
      <c r="D15" s="143" t="s">
        <v>428</v>
      </c>
      <c r="E15" s="142">
        <v>417916.04</v>
      </c>
      <c r="F15" s="143">
        <v>0</v>
      </c>
      <c r="G15" s="143"/>
      <c r="H15" s="143">
        <v>0</v>
      </c>
      <c r="I15" s="142">
        <v>0</v>
      </c>
      <c r="J15" s="142">
        <v>0</v>
      </c>
      <c r="K15" s="143"/>
      <c r="L15" s="142">
        <v>0</v>
      </c>
      <c r="M15" s="142" t="s">
        <v>429</v>
      </c>
    </row>
    <row r="16" spans="1:13" ht="24.75" customHeight="1" x14ac:dyDescent="0.15">
      <c r="A16" s="40" t="s">
        <v>323</v>
      </c>
      <c r="B16" s="143" t="s">
        <v>478</v>
      </c>
      <c r="C16" s="143"/>
      <c r="D16" s="143" t="s">
        <v>479</v>
      </c>
      <c r="E16" s="142" t="s">
        <v>480</v>
      </c>
      <c r="F16" s="143" t="s">
        <v>481</v>
      </c>
      <c r="G16" s="143"/>
      <c r="H16" s="143" t="s">
        <v>482</v>
      </c>
      <c r="I16" s="142" t="s">
        <v>483</v>
      </c>
      <c r="J16" s="142" t="s">
        <v>484</v>
      </c>
      <c r="K16" s="143"/>
      <c r="L16" s="142" t="s">
        <v>485</v>
      </c>
      <c r="M16" s="142" t="s">
        <v>486</v>
      </c>
    </row>
    <row r="17" spans="1:13" x14ac:dyDescent="0.15">
      <c r="A17" s="404"/>
      <c r="B17" s="405"/>
      <c r="C17" s="405"/>
      <c r="D17" s="405"/>
      <c r="E17" s="406"/>
      <c r="F17" s="405"/>
      <c r="G17" s="405"/>
      <c r="H17" s="405"/>
      <c r="I17" s="406"/>
      <c r="J17" s="406"/>
      <c r="K17" s="405"/>
      <c r="L17" s="406"/>
      <c r="M17" s="406"/>
    </row>
    <row r="18" spans="1:13" x14ac:dyDescent="0.15">
      <c r="A18" s="404"/>
      <c r="B18" s="405"/>
      <c r="C18" s="405"/>
      <c r="D18" s="405"/>
      <c r="E18" s="406"/>
      <c r="F18" s="405"/>
      <c r="G18" s="405"/>
      <c r="H18" s="405"/>
      <c r="I18" s="406"/>
      <c r="J18" s="406"/>
      <c r="K18" s="405"/>
      <c r="L18" s="406"/>
      <c r="M18" s="406"/>
    </row>
    <row r="19" spans="1:13" x14ac:dyDescent="0.15">
      <c r="A19" s="404"/>
      <c r="B19" s="405"/>
      <c r="C19" s="405"/>
      <c r="D19" s="405"/>
      <c r="E19" s="406"/>
      <c r="F19" s="405"/>
      <c r="G19" s="405"/>
      <c r="H19" s="405"/>
      <c r="I19" s="406"/>
      <c r="J19" s="406"/>
      <c r="K19" s="405"/>
      <c r="L19" s="406"/>
      <c r="M19" s="406"/>
    </row>
    <row r="20" spans="1:13" x14ac:dyDescent="0.15">
      <c r="A20" s="1" t="s">
        <v>299</v>
      </c>
    </row>
    <row r="21" spans="1:13" x14ac:dyDescent="0.15">
      <c r="A21" s="1" t="s">
        <v>300</v>
      </c>
    </row>
  </sheetData>
  <mergeCells count="5">
    <mergeCell ref="A1:B1"/>
    <mergeCell ref="C1:M1"/>
    <mergeCell ref="B2:E2"/>
    <mergeCell ref="F2:I2"/>
    <mergeCell ref="J2:M2"/>
  </mergeCells>
  <hyperlinks>
    <hyperlink ref="A1:B1" location="Menü!A1" display="Tablo 14b:                " xr:uid="{00000000-0004-0000-1000-000000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H25"/>
  <sheetViews>
    <sheetView workbookViewId="0">
      <selection activeCell="H23" sqref="H23"/>
    </sheetView>
  </sheetViews>
  <sheetFormatPr defaultRowHeight="10.5" x14ac:dyDescent="0.15"/>
  <cols>
    <col min="1" max="1" width="12.85546875" style="1" customWidth="1"/>
    <col min="2" max="2" width="9.85546875" style="1" customWidth="1"/>
    <col min="3" max="8" width="12.7109375" style="1" customWidth="1"/>
    <col min="9" max="16384" width="9.140625" style="1"/>
  </cols>
  <sheetData>
    <row r="1" spans="1:8" customFormat="1" ht="30.75" customHeight="1" thickTop="1" x14ac:dyDescent="0.25">
      <c r="A1" s="540" t="s">
        <v>186</v>
      </c>
      <c r="B1" s="541"/>
      <c r="C1" s="542" t="s">
        <v>123</v>
      </c>
      <c r="D1" s="542"/>
      <c r="E1" s="542"/>
      <c r="F1" s="542"/>
      <c r="G1" s="542"/>
      <c r="H1" s="542"/>
    </row>
    <row r="2" spans="1:8" ht="28.5" customHeight="1" x14ac:dyDescent="0.15">
      <c r="A2" s="3"/>
      <c r="B2" s="3"/>
      <c r="C2" s="552" t="s">
        <v>72</v>
      </c>
      <c r="D2" s="552"/>
      <c r="E2" s="552"/>
      <c r="F2" s="552" t="s">
        <v>73</v>
      </c>
      <c r="G2" s="552"/>
      <c r="H2" s="552"/>
    </row>
    <row r="3" spans="1:8" ht="24.95" customHeight="1" x14ac:dyDescent="0.15">
      <c r="A3" s="4" t="s">
        <v>76</v>
      </c>
      <c r="B3" s="4" t="s">
        <v>77</v>
      </c>
      <c r="C3" s="4" t="s">
        <v>68</v>
      </c>
      <c r="D3" s="4" t="s">
        <v>75</v>
      </c>
      <c r="E3" s="4" t="s">
        <v>66</v>
      </c>
      <c r="F3" s="4" t="s">
        <v>68</v>
      </c>
      <c r="G3" s="4" t="s">
        <v>75</v>
      </c>
      <c r="H3" s="4" t="s">
        <v>66</v>
      </c>
    </row>
    <row r="4" spans="1:8" ht="20.25" customHeight="1" x14ac:dyDescent="0.15">
      <c r="A4" s="553" t="s">
        <v>18</v>
      </c>
      <c r="B4" s="5" t="s">
        <v>70</v>
      </c>
      <c r="C4" s="143">
        <v>4.3</v>
      </c>
      <c r="D4" s="143"/>
      <c r="E4" s="143">
        <v>7.18</v>
      </c>
      <c r="F4" s="143">
        <v>2.25</v>
      </c>
      <c r="G4" s="143"/>
      <c r="H4" s="143">
        <v>2.37</v>
      </c>
    </row>
    <row r="5" spans="1:8" ht="20.25" customHeight="1" x14ac:dyDescent="0.15">
      <c r="A5" s="554"/>
      <c r="B5" s="5" t="s">
        <v>71</v>
      </c>
      <c r="C5" s="143">
        <v>774</v>
      </c>
      <c r="D5" s="143"/>
      <c r="E5" s="143">
        <v>1148.8</v>
      </c>
      <c r="F5" s="143">
        <v>405</v>
      </c>
      <c r="G5" s="143"/>
      <c r="H5" s="143">
        <v>426.6</v>
      </c>
    </row>
    <row r="6" spans="1:8" ht="20.25" customHeight="1" x14ac:dyDescent="0.15">
      <c r="A6" s="553" t="s">
        <v>19</v>
      </c>
      <c r="B6" s="42" t="s">
        <v>70</v>
      </c>
      <c r="C6" s="144">
        <v>4.3099999999999996</v>
      </c>
      <c r="D6" s="144"/>
      <c r="E6" s="144">
        <v>7.21</v>
      </c>
      <c r="F6" s="144">
        <v>2.34</v>
      </c>
      <c r="G6" s="144"/>
      <c r="H6" s="144">
        <v>2.4</v>
      </c>
    </row>
    <row r="7" spans="1:8" ht="20.25" customHeight="1" x14ac:dyDescent="0.15">
      <c r="A7" s="554"/>
      <c r="B7" s="42" t="s">
        <v>71</v>
      </c>
      <c r="C7" s="144">
        <v>775.8</v>
      </c>
      <c r="D7" s="144"/>
      <c r="E7" s="144">
        <v>1297.8</v>
      </c>
      <c r="F7" s="144">
        <v>421.2</v>
      </c>
      <c r="G7" s="144"/>
      <c r="H7" s="144">
        <v>432.2</v>
      </c>
    </row>
    <row r="8" spans="1:8" ht="20.25" customHeight="1" x14ac:dyDescent="0.15">
      <c r="A8" s="553" t="s">
        <v>20</v>
      </c>
      <c r="B8" s="5" t="s">
        <v>70</v>
      </c>
      <c r="C8" s="143">
        <v>4.3899999999999997</v>
      </c>
      <c r="D8" s="143"/>
      <c r="E8" s="143">
        <v>7.31</v>
      </c>
      <c r="F8" s="143">
        <v>2.36</v>
      </c>
      <c r="G8" s="143"/>
      <c r="H8" s="143">
        <v>2.75</v>
      </c>
    </row>
    <row r="9" spans="1:8" ht="20.25" customHeight="1" x14ac:dyDescent="0.15">
      <c r="A9" s="554"/>
      <c r="B9" s="5" t="s">
        <v>71</v>
      </c>
      <c r="C9" s="143">
        <v>790</v>
      </c>
      <c r="D9" s="143"/>
      <c r="E9" s="143">
        <v>1315.84</v>
      </c>
      <c r="F9" s="143">
        <v>424.78</v>
      </c>
      <c r="G9" s="143"/>
      <c r="H9" s="143">
        <v>495</v>
      </c>
    </row>
    <row r="10" spans="1:8" ht="20.25" customHeight="1" x14ac:dyDescent="0.15">
      <c r="A10" s="538" t="s">
        <v>47</v>
      </c>
      <c r="B10" s="42" t="s">
        <v>70</v>
      </c>
      <c r="C10" s="144">
        <v>4.42</v>
      </c>
      <c r="D10" s="144"/>
      <c r="E10" s="144">
        <v>6.79</v>
      </c>
      <c r="F10" s="144">
        <v>2.38</v>
      </c>
      <c r="G10" s="144"/>
      <c r="H10" s="144">
        <v>2.0299999999999998</v>
      </c>
    </row>
    <row r="11" spans="1:8" ht="20.25" customHeight="1" x14ac:dyDescent="0.15">
      <c r="A11" s="539"/>
      <c r="B11" s="42" t="s">
        <v>71</v>
      </c>
      <c r="C11" s="144">
        <v>795.6</v>
      </c>
      <c r="D11" s="144"/>
      <c r="E11" s="144">
        <v>788.35</v>
      </c>
      <c r="F11" s="144">
        <v>425.21</v>
      </c>
      <c r="G11" s="144"/>
      <c r="H11" s="144">
        <v>303.89999999999998</v>
      </c>
    </row>
    <row r="12" spans="1:8" ht="20.25" customHeight="1" x14ac:dyDescent="0.15">
      <c r="A12" s="553" t="s">
        <v>104</v>
      </c>
      <c r="B12" s="5" t="s">
        <v>70</v>
      </c>
      <c r="C12" s="143">
        <v>5.32</v>
      </c>
      <c r="D12" s="143"/>
      <c r="E12" s="143">
        <v>7.32</v>
      </c>
      <c r="F12" s="143">
        <v>2.5499999999999998</v>
      </c>
      <c r="G12" s="143"/>
      <c r="H12" s="143">
        <v>2.19</v>
      </c>
    </row>
    <row r="13" spans="1:8" ht="20.25" customHeight="1" x14ac:dyDescent="0.15">
      <c r="A13" s="554"/>
      <c r="B13" s="5" t="s">
        <v>71</v>
      </c>
      <c r="C13" s="143">
        <v>942.74</v>
      </c>
      <c r="D13" s="143"/>
      <c r="E13" s="143">
        <v>1274.56</v>
      </c>
      <c r="F13" s="143">
        <v>451.56</v>
      </c>
      <c r="G13" s="143"/>
      <c r="H13" s="143">
        <v>381.18</v>
      </c>
    </row>
    <row r="14" spans="1:8" ht="20.25" customHeight="1" x14ac:dyDescent="0.15">
      <c r="A14" s="538" t="s">
        <v>105</v>
      </c>
      <c r="B14" s="42" t="s">
        <v>70</v>
      </c>
      <c r="C14" s="144">
        <v>5.89</v>
      </c>
      <c r="D14" s="144"/>
      <c r="E14" s="144">
        <v>9.2100000000000009</v>
      </c>
      <c r="F14" s="144">
        <v>3.81</v>
      </c>
      <c r="G14" s="144"/>
      <c r="H14" s="144">
        <v>3.64</v>
      </c>
    </row>
    <row r="15" spans="1:8" ht="20.25" customHeight="1" x14ac:dyDescent="0.15">
      <c r="A15" s="539"/>
      <c r="B15" s="42" t="s">
        <v>71</v>
      </c>
      <c r="C15" s="144">
        <v>1060.73</v>
      </c>
      <c r="D15" s="144"/>
      <c r="E15" s="144">
        <v>1658.73</v>
      </c>
      <c r="F15" s="144">
        <v>686.23</v>
      </c>
      <c r="G15" s="144"/>
      <c r="H15" s="144">
        <v>656.12</v>
      </c>
    </row>
    <row r="16" spans="1:8" ht="20.25" customHeight="1" x14ac:dyDescent="0.15">
      <c r="A16" s="553" t="s">
        <v>106</v>
      </c>
      <c r="B16" s="42" t="s">
        <v>70</v>
      </c>
      <c r="C16" s="144">
        <v>7.21</v>
      </c>
      <c r="D16" s="144"/>
      <c r="E16" s="144">
        <v>9.93</v>
      </c>
      <c r="F16" s="144">
        <v>3.98</v>
      </c>
      <c r="G16" s="144"/>
      <c r="H16" s="144">
        <v>3.98</v>
      </c>
    </row>
    <row r="17" spans="1:8" ht="20.25" customHeight="1" x14ac:dyDescent="0.15">
      <c r="A17" s="554"/>
      <c r="B17" s="42" t="s">
        <v>71</v>
      </c>
      <c r="C17" s="144">
        <v>1290.5899999999999</v>
      </c>
      <c r="D17" s="144"/>
      <c r="E17" s="144">
        <v>1777.68</v>
      </c>
      <c r="F17" s="144">
        <v>713.35</v>
      </c>
      <c r="G17" s="144"/>
      <c r="H17" s="144">
        <v>713.35</v>
      </c>
    </row>
    <row r="18" spans="1:8" ht="20.25" customHeight="1" x14ac:dyDescent="0.15">
      <c r="A18" s="553" t="s">
        <v>107</v>
      </c>
      <c r="B18" s="42" t="s">
        <v>70</v>
      </c>
      <c r="C18" s="144">
        <v>7.64</v>
      </c>
      <c r="D18" s="144"/>
      <c r="E18" s="144">
        <v>8.65</v>
      </c>
      <c r="F18" s="144">
        <v>4.5599999999999996</v>
      </c>
      <c r="G18" s="144"/>
      <c r="H18" s="144">
        <v>4.55</v>
      </c>
    </row>
    <row r="19" spans="1:8" ht="20.25" customHeight="1" x14ac:dyDescent="0.15">
      <c r="A19" s="554"/>
      <c r="B19" s="42" t="s">
        <v>71</v>
      </c>
      <c r="C19" s="144">
        <v>1376.46</v>
      </c>
      <c r="D19" s="144"/>
      <c r="E19" s="144">
        <v>1556.15</v>
      </c>
      <c r="F19" s="144">
        <v>813.18</v>
      </c>
      <c r="G19" s="144"/>
      <c r="H19" s="144">
        <v>811.25</v>
      </c>
    </row>
    <row r="20" spans="1:8" ht="19.5" customHeight="1" x14ac:dyDescent="0.15">
      <c r="A20" s="553" t="s">
        <v>108</v>
      </c>
      <c r="B20" s="42" t="s">
        <v>70</v>
      </c>
      <c r="C20" s="144">
        <v>8.4499999999999993</v>
      </c>
      <c r="D20" s="144"/>
      <c r="E20" s="144">
        <v>9.9499999999999993</v>
      </c>
      <c r="F20" s="144">
        <v>4.28</v>
      </c>
      <c r="G20" s="144"/>
      <c r="H20" s="144">
        <v>4.7300000000000004</v>
      </c>
    </row>
    <row r="21" spans="1:8" ht="19.5" customHeight="1" x14ac:dyDescent="0.15">
      <c r="A21" s="554"/>
      <c r="B21" s="42" t="s">
        <v>71</v>
      </c>
      <c r="C21" s="144" t="s">
        <v>327</v>
      </c>
      <c r="D21" s="144"/>
      <c r="E21" s="144">
        <v>1790.73</v>
      </c>
      <c r="F21" s="144">
        <v>761.27</v>
      </c>
      <c r="G21" s="144"/>
      <c r="H21" s="144">
        <v>841.94</v>
      </c>
    </row>
    <row r="22" spans="1:8" ht="19.5" customHeight="1" x14ac:dyDescent="0.15">
      <c r="A22" s="553" t="s">
        <v>133</v>
      </c>
      <c r="B22" s="42" t="s">
        <v>70</v>
      </c>
      <c r="C22" s="144">
        <v>9.6199999999999992</v>
      </c>
      <c r="D22" s="144"/>
      <c r="E22" s="144">
        <v>9.48</v>
      </c>
      <c r="F22" s="144">
        <v>6.6</v>
      </c>
      <c r="G22" s="144"/>
      <c r="H22" s="144">
        <v>6.6</v>
      </c>
    </row>
    <row r="23" spans="1:8" ht="19.5" customHeight="1" x14ac:dyDescent="0.15">
      <c r="A23" s="554"/>
      <c r="B23" s="42" t="s">
        <v>71</v>
      </c>
      <c r="C23" s="144" t="s">
        <v>494</v>
      </c>
      <c r="D23" s="144"/>
      <c r="E23" s="144">
        <v>742.95</v>
      </c>
      <c r="F23" s="144">
        <v>1128.5999999999999</v>
      </c>
      <c r="G23" s="144"/>
      <c r="H23" s="144"/>
    </row>
    <row r="24" spans="1:8" ht="24" customHeight="1" x14ac:dyDescent="0.15">
      <c r="A24" s="553" t="s">
        <v>323</v>
      </c>
      <c r="B24" s="42" t="s">
        <v>487</v>
      </c>
      <c r="C24" s="144">
        <v>14.96</v>
      </c>
      <c r="D24" s="144"/>
      <c r="E24" s="144" t="s">
        <v>490</v>
      </c>
      <c r="F24" s="144">
        <v>7.15</v>
      </c>
      <c r="G24" s="144"/>
      <c r="H24" s="144">
        <v>7.15</v>
      </c>
    </row>
    <row r="25" spans="1:8" ht="31.5" customHeight="1" x14ac:dyDescent="0.15">
      <c r="A25" s="554"/>
      <c r="B25" s="42" t="s">
        <v>488</v>
      </c>
      <c r="C25" s="144" t="s">
        <v>489</v>
      </c>
      <c r="D25" s="144"/>
      <c r="E25" s="144" t="s">
        <v>490</v>
      </c>
      <c r="F25" s="144">
        <v>1301.3</v>
      </c>
      <c r="G25" s="144"/>
      <c r="H25" s="144">
        <v>1301.3</v>
      </c>
    </row>
  </sheetData>
  <mergeCells count="15">
    <mergeCell ref="F2:H2"/>
    <mergeCell ref="A1:B1"/>
    <mergeCell ref="C1:H1"/>
    <mergeCell ref="A4:A5"/>
    <mergeCell ref="A6:A7"/>
    <mergeCell ref="A8:A9"/>
    <mergeCell ref="A10:A11"/>
    <mergeCell ref="A12:A13"/>
    <mergeCell ref="C2:E2"/>
    <mergeCell ref="A20:A21"/>
    <mergeCell ref="A24:A25"/>
    <mergeCell ref="A22:A23"/>
    <mergeCell ref="A18:A19"/>
    <mergeCell ref="A14:A15"/>
    <mergeCell ref="A16:A17"/>
  </mergeCells>
  <hyperlinks>
    <hyperlink ref="A1:B1" location="Menü!A1" display="Tablo 14c:                " xr:uid="{00000000-0004-0000-1100-000000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45"/>
  <sheetViews>
    <sheetView topLeftCell="A10" workbookViewId="0">
      <selection activeCell="F13" sqref="F13"/>
    </sheetView>
  </sheetViews>
  <sheetFormatPr defaultRowHeight="9" x14ac:dyDescent="0.15"/>
  <cols>
    <col min="1" max="1" width="12.7109375" style="6" customWidth="1"/>
    <col min="2" max="2" width="120.5703125" style="6" customWidth="1"/>
    <col min="3" max="16384" width="9.140625" style="6"/>
  </cols>
  <sheetData>
    <row r="1" spans="1:2" ht="43.5" customHeight="1" x14ac:dyDescent="0.35">
      <c r="A1" s="77" t="s">
        <v>80</v>
      </c>
      <c r="B1" s="145" t="s">
        <v>302</v>
      </c>
    </row>
    <row r="2" spans="1:2" x14ac:dyDescent="0.15">
      <c r="A2" s="555" t="s">
        <v>301</v>
      </c>
      <c r="B2" s="556"/>
    </row>
    <row r="3" spans="1:2" x14ac:dyDescent="0.15">
      <c r="A3" s="556"/>
      <c r="B3" s="556"/>
    </row>
    <row r="4" spans="1:2" x14ac:dyDescent="0.15">
      <c r="A4" s="556"/>
      <c r="B4" s="556"/>
    </row>
    <row r="5" spans="1:2" x14ac:dyDescent="0.15">
      <c r="A5" s="556"/>
      <c r="B5" s="556"/>
    </row>
    <row r="6" spans="1:2" x14ac:dyDescent="0.15">
      <c r="A6" s="556"/>
      <c r="B6" s="556"/>
    </row>
    <row r="7" spans="1:2" x14ac:dyDescent="0.15">
      <c r="A7" s="556"/>
      <c r="B7" s="556"/>
    </row>
    <row r="8" spans="1:2" x14ac:dyDescent="0.15">
      <c r="A8" s="556"/>
      <c r="B8" s="556"/>
    </row>
    <row r="9" spans="1:2" x14ac:dyDescent="0.15">
      <c r="A9" s="556"/>
      <c r="B9" s="556"/>
    </row>
    <row r="10" spans="1:2" x14ac:dyDescent="0.15">
      <c r="A10" s="556"/>
      <c r="B10" s="556"/>
    </row>
    <row r="11" spans="1:2" x14ac:dyDescent="0.15">
      <c r="A11" s="556"/>
      <c r="B11" s="556"/>
    </row>
    <row r="12" spans="1:2" x14ac:dyDescent="0.15">
      <c r="A12" s="556"/>
      <c r="B12" s="556"/>
    </row>
    <row r="13" spans="1:2" x14ac:dyDescent="0.15">
      <c r="A13" s="556"/>
      <c r="B13" s="556"/>
    </row>
    <row r="14" spans="1:2" x14ac:dyDescent="0.15">
      <c r="A14" s="556"/>
      <c r="B14" s="556"/>
    </row>
    <row r="15" spans="1:2" x14ac:dyDescent="0.15">
      <c r="A15" s="556"/>
      <c r="B15" s="556"/>
    </row>
    <row r="16" spans="1:2" x14ac:dyDescent="0.15">
      <c r="A16" s="556"/>
      <c r="B16" s="556"/>
    </row>
    <row r="17" spans="1:2" x14ac:dyDescent="0.15">
      <c r="A17" s="556"/>
      <c r="B17" s="556"/>
    </row>
    <row r="18" spans="1:2" x14ac:dyDescent="0.15">
      <c r="A18" s="556"/>
      <c r="B18" s="556"/>
    </row>
    <row r="19" spans="1:2" x14ac:dyDescent="0.15">
      <c r="A19" s="556"/>
      <c r="B19" s="556"/>
    </row>
    <row r="20" spans="1:2" x14ac:dyDescent="0.15">
      <c r="A20" s="556"/>
      <c r="B20" s="556"/>
    </row>
    <row r="21" spans="1:2" x14ac:dyDescent="0.15">
      <c r="A21" s="556"/>
      <c r="B21" s="556"/>
    </row>
    <row r="22" spans="1:2" x14ac:dyDescent="0.15">
      <c r="A22" s="556"/>
      <c r="B22" s="556"/>
    </row>
    <row r="23" spans="1:2" x14ac:dyDescent="0.15">
      <c r="A23" s="556"/>
      <c r="B23" s="556"/>
    </row>
    <row r="24" spans="1:2" x14ac:dyDescent="0.15">
      <c r="A24" s="556"/>
      <c r="B24" s="556"/>
    </row>
    <row r="25" spans="1:2" x14ac:dyDescent="0.15">
      <c r="A25" s="556"/>
      <c r="B25" s="556"/>
    </row>
    <row r="26" spans="1:2" x14ac:dyDescent="0.15">
      <c r="A26" s="556"/>
      <c r="B26" s="556"/>
    </row>
    <row r="27" spans="1:2" x14ac:dyDescent="0.15">
      <c r="A27" s="556"/>
      <c r="B27" s="556"/>
    </row>
    <row r="28" spans="1:2" x14ac:dyDescent="0.15">
      <c r="A28" s="556"/>
      <c r="B28" s="556"/>
    </row>
    <row r="29" spans="1:2" x14ac:dyDescent="0.15">
      <c r="A29" s="556"/>
      <c r="B29" s="556"/>
    </row>
    <row r="30" spans="1:2" x14ac:dyDescent="0.15">
      <c r="A30" s="556"/>
      <c r="B30" s="556"/>
    </row>
    <row r="31" spans="1:2" x14ac:dyDescent="0.15">
      <c r="A31" s="556"/>
      <c r="B31" s="556"/>
    </row>
    <row r="32" spans="1:2" x14ac:dyDescent="0.15">
      <c r="A32" s="556"/>
      <c r="B32" s="556"/>
    </row>
    <row r="33" spans="1:2" x14ac:dyDescent="0.15">
      <c r="A33" s="556"/>
      <c r="B33" s="556"/>
    </row>
    <row r="34" spans="1:2" x14ac:dyDescent="0.15">
      <c r="A34" s="556"/>
      <c r="B34" s="556"/>
    </row>
    <row r="35" spans="1:2" x14ac:dyDescent="0.15">
      <c r="A35" s="556"/>
      <c r="B35" s="556"/>
    </row>
    <row r="36" spans="1:2" x14ac:dyDescent="0.15">
      <c r="A36" s="556"/>
      <c r="B36" s="556"/>
    </row>
    <row r="37" spans="1:2" x14ac:dyDescent="0.15">
      <c r="A37" s="556"/>
      <c r="B37" s="556"/>
    </row>
    <row r="38" spans="1:2" x14ac:dyDescent="0.15">
      <c r="A38" s="556"/>
      <c r="B38" s="556"/>
    </row>
    <row r="39" spans="1:2" x14ac:dyDescent="0.15">
      <c r="A39" s="556"/>
      <c r="B39" s="556"/>
    </row>
    <row r="40" spans="1:2" x14ac:dyDescent="0.15">
      <c r="A40" s="556"/>
      <c r="B40" s="556"/>
    </row>
    <row r="41" spans="1:2" x14ac:dyDescent="0.15">
      <c r="A41" s="556"/>
      <c r="B41" s="556"/>
    </row>
    <row r="42" spans="1:2" x14ac:dyDescent="0.15">
      <c r="A42" s="556"/>
      <c r="B42" s="556"/>
    </row>
    <row r="43" spans="1:2" x14ac:dyDescent="0.15">
      <c r="A43" s="556"/>
      <c r="B43" s="556"/>
    </row>
    <row r="44" spans="1:2" x14ac:dyDescent="0.15">
      <c r="A44" s="556"/>
      <c r="B44" s="556"/>
    </row>
    <row r="45" spans="1:2" x14ac:dyDescent="0.15">
      <c r="A45" s="556"/>
      <c r="B45" s="556"/>
    </row>
  </sheetData>
  <mergeCells count="1">
    <mergeCell ref="A2:B45"/>
  </mergeCells>
  <hyperlinks>
    <hyperlink ref="A1" location="Menü!A1" display="TABLO 15 :" xr:uid="{00000000-0004-0000-1200-000000000000}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G8" sqref="G8"/>
    </sheetView>
  </sheetViews>
  <sheetFormatPr defaultRowHeight="15" x14ac:dyDescent="0.25"/>
  <cols>
    <col min="1" max="1" width="18.7109375" customWidth="1"/>
    <col min="2" max="2" width="18.42578125" customWidth="1"/>
    <col min="3" max="3" width="22.7109375" customWidth="1"/>
    <col min="4" max="4" width="25.42578125" customWidth="1"/>
  </cols>
  <sheetData>
    <row r="1" spans="1:4" ht="38.25" customHeight="1" x14ac:dyDescent="0.25">
      <c r="A1" s="491" t="s">
        <v>204</v>
      </c>
      <c r="B1" s="492"/>
      <c r="C1" s="492"/>
      <c r="D1" s="492"/>
    </row>
    <row r="2" spans="1:4" ht="35.25" customHeight="1" x14ac:dyDescent="0.25">
      <c r="A2" s="73" t="s">
        <v>202</v>
      </c>
      <c r="B2" s="73" t="s">
        <v>201</v>
      </c>
      <c r="C2" s="74" t="s">
        <v>410</v>
      </c>
      <c r="D2" s="73" t="s">
        <v>203</v>
      </c>
    </row>
    <row r="3" spans="1:4" ht="35.25" customHeight="1" x14ac:dyDescent="0.25">
      <c r="A3" s="78"/>
      <c r="B3" s="7"/>
      <c r="C3" s="7"/>
      <c r="D3" s="7"/>
    </row>
    <row r="4" spans="1:4" ht="35.25" customHeight="1" x14ac:dyDescent="0.25">
      <c r="A4" s="78"/>
      <c r="B4" s="7"/>
      <c r="C4" s="7"/>
      <c r="D4" s="7"/>
    </row>
    <row r="5" spans="1:4" ht="35.25" customHeight="1" x14ac:dyDescent="0.25">
      <c r="A5" s="78"/>
      <c r="B5" s="7"/>
      <c r="C5" s="7"/>
      <c r="D5" s="7"/>
    </row>
    <row r="6" spans="1:4" ht="35.25" customHeight="1" x14ac:dyDescent="0.25">
      <c r="A6" s="78"/>
      <c r="B6" s="7"/>
      <c r="C6" s="7"/>
      <c r="D6" s="7"/>
    </row>
    <row r="7" spans="1:4" ht="35.25" customHeight="1" x14ac:dyDescent="0.25">
      <c r="A7" s="78"/>
      <c r="B7" s="7"/>
      <c r="C7" s="7"/>
      <c r="D7" s="7"/>
    </row>
    <row r="8" spans="1:4" ht="35.25" customHeight="1" x14ac:dyDescent="0.25">
      <c r="A8" s="78"/>
      <c r="B8" s="7"/>
      <c r="C8" s="7"/>
      <c r="D8" s="7"/>
    </row>
    <row r="9" spans="1:4" ht="35.25" customHeight="1" x14ac:dyDescent="0.25">
      <c r="A9" s="78"/>
      <c r="B9" s="7"/>
      <c r="C9" s="7"/>
      <c r="D9" s="7"/>
    </row>
    <row r="10" spans="1:4" ht="35.25" customHeight="1" x14ac:dyDescent="0.25">
      <c r="A10" s="78"/>
      <c r="B10" s="7"/>
      <c r="C10" s="7"/>
      <c r="D10" s="7"/>
    </row>
    <row r="11" spans="1:4" ht="35.25" customHeight="1" x14ac:dyDescent="0.25">
      <c r="A11" s="78"/>
      <c r="B11" s="7"/>
      <c r="C11" s="7"/>
      <c r="D11" s="7"/>
    </row>
    <row r="12" spans="1:4" ht="35.25" customHeight="1" x14ac:dyDescent="0.25">
      <c r="A12" s="78"/>
      <c r="B12" s="7"/>
      <c r="C12" s="7"/>
      <c r="D12" s="7"/>
    </row>
  </sheetData>
  <mergeCells count="1">
    <mergeCell ref="A1:D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</sheetPr>
  <dimension ref="A1:E30"/>
  <sheetViews>
    <sheetView topLeftCell="A22" workbookViewId="0">
      <selection activeCell="H30" sqref="H30"/>
    </sheetView>
  </sheetViews>
  <sheetFormatPr defaultRowHeight="12.75" x14ac:dyDescent="0.2"/>
  <cols>
    <col min="1" max="2" width="13.28515625" style="43" customWidth="1"/>
    <col min="3" max="3" width="19.140625" style="43" customWidth="1"/>
    <col min="4" max="4" width="18.7109375" style="43" customWidth="1"/>
    <col min="5" max="5" width="26.140625" style="43" customWidth="1"/>
    <col min="6" max="16384" width="9.140625" style="43"/>
  </cols>
  <sheetData>
    <row r="1" spans="1:5" ht="30" customHeight="1" thickTop="1" x14ac:dyDescent="0.2">
      <c r="A1" s="540" t="s">
        <v>124</v>
      </c>
      <c r="B1" s="541"/>
      <c r="C1" s="502" t="s">
        <v>160</v>
      </c>
      <c r="D1" s="503"/>
      <c r="E1" s="504"/>
    </row>
    <row r="2" spans="1:5" ht="38.25" x14ac:dyDescent="0.2">
      <c r="A2" s="8" t="s">
        <v>76</v>
      </c>
      <c r="B2" s="8" t="s">
        <v>125</v>
      </c>
      <c r="C2" s="8" t="s">
        <v>81</v>
      </c>
      <c r="D2" s="8" t="s">
        <v>82</v>
      </c>
      <c r="E2" s="8" t="s">
        <v>83</v>
      </c>
    </row>
    <row r="3" spans="1:5" ht="24.75" customHeight="1" x14ac:dyDescent="0.2">
      <c r="A3" s="557" t="s">
        <v>104</v>
      </c>
      <c r="B3" s="37" t="s">
        <v>25</v>
      </c>
      <c r="C3" s="169">
        <v>4</v>
      </c>
      <c r="D3" s="44"/>
      <c r="E3" s="169">
        <v>4</v>
      </c>
    </row>
    <row r="4" spans="1:5" ht="24.95" customHeight="1" x14ac:dyDescent="0.2">
      <c r="A4" s="558"/>
      <c r="B4" s="37" t="s">
        <v>64</v>
      </c>
      <c r="C4" s="169">
        <v>15</v>
      </c>
      <c r="D4" s="44"/>
      <c r="E4" s="169">
        <v>15</v>
      </c>
    </row>
    <row r="5" spans="1:5" ht="24.95" customHeight="1" x14ac:dyDescent="0.2">
      <c r="A5" s="558"/>
      <c r="B5" s="45" t="s">
        <v>65</v>
      </c>
      <c r="C5" s="169">
        <v>15</v>
      </c>
      <c r="D5" s="44"/>
      <c r="E5" s="169">
        <v>15</v>
      </c>
    </row>
    <row r="6" spans="1:5" ht="24.95" customHeight="1" x14ac:dyDescent="0.2">
      <c r="A6" s="559"/>
      <c r="B6" s="45" t="s">
        <v>66</v>
      </c>
      <c r="C6" s="169">
        <v>6</v>
      </c>
      <c r="D6" s="44"/>
      <c r="E6" s="169">
        <v>6</v>
      </c>
    </row>
    <row r="7" spans="1:5" ht="24.95" customHeight="1" x14ac:dyDescent="0.2">
      <c r="A7" s="557" t="s">
        <v>105</v>
      </c>
      <c r="B7" s="37" t="s">
        <v>25</v>
      </c>
      <c r="C7" s="169">
        <v>4</v>
      </c>
      <c r="D7" s="44"/>
      <c r="E7" s="169">
        <v>4</v>
      </c>
    </row>
    <row r="8" spans="1:5" ht="24.95" customHeight="1" x14ac:dyDescent="0.2">
      <c r="A8" s="558"/>
      <c r="B8" s="37" t="s">
        <v>64</v>
      </c>
      <c r="C8" s="169">
        <v>12</v>
      </c>
      <c r="D8" s="44"/>
      <c r="E8" s="169">
        <v>12</v>
      </c>
    </row>
    <row r="9" spans="1:5" ht="24.95" customHeight="1" x14ac:dyDescent="0.2">
      <c r="A9" s="558"/>
      <c r="B9" s="45" t="s">
        <v>65</v>
      </c>
      <c r="C9" s="169">
        <v>14</v>
      </c>
      <c r="D9" s="44"/>
      <c r="E9" s="169">
        <v>14</v>
      </c>
    </row>
    <row r="10" spans="1:5" ht="24.95" customHeight="1" x14ac:dyDescent="0.2">
      <c r="A10" s="559"/>
      <c r="B10" s="45" t="s">
        <v>66</v>
      </c>
      <c r="C10" s="169">
        <v>6</v>
      </c>
      <c r="D10" s="44"/>
      <c r="E10" s="169">
        <v>6</v>
      </c>
    </row>
    <row r="11" spans="1:5" ht="24.95" customHeight="1" x14ac:dyDescent="0.2">
      <c r="A11" s="557" t="s">
        <v>106</v>
      </c>
      <c r="B11" s="37" t="s">
        <v>25</v>
      </c>
      <c r="C11" s="169">
        <v>5</v>
      </c>
      <c r="D11" s="44"/>
      <c r="E11" s="169">
        <v>5</v>
      </c>
    </row>
    <row r="12" spans="1:5" ht="24.95" customHeight="1" x14ac:dyDescent="0.2">
      <c r="A12" s="558"/>
      <c r="B12" s="37" t="s">
        <v>64</v>
      </c>
      <c r="C12" s="169">
        <v>12</v>
      </c>
      <c r="D12" s="44"/>
      <c r="E12" s="169">
        <v>12</v>
      </c>
    </row>
    <row r="13" spans="1:5" ht="24.95" customHeight="1" x14ac:dyDescent="0.2">
      <c r="A13" s="558"/>
      <c r="B13" s="45" t="s">
        <v>65</v>
      </c>
      <c r="C13" s="169">
        <v>18</v>
      </c>
      <c r="D13" s="44"/>
      <c r="E13" s="169">
        <v>18</v>
      </c>
    </row>
    <row r="14" spans="1:5" ht="24.95" customHeight="1" x14ac:dyDescent="0.2">
      <c r="A14" s="559"/>
      <c r="B14" s="45" t="s">
        <v>66</v>
      </c>
      <c r="C14" s="169">
        <v>6</v>
      </c>
      <c r="D14" s="44"/>
      <c r="E14" s="169">
        <v>6</v>
      </c>
    </row>
    <row r="15" spans="1:5" ht="22.5" customHeight="1" x14ac:dyDescent="0.2">
      <c r="A15" s="557" t="s">
        <v>107</v>
      </c>
      <c r="B15" s="37" t="s">
        <v>25</v>
      </c>
      <c r="C15" s="169">
        <v>5</v>
      </c>
      <c r="D15" s="44"/>
      <c r="E15" s="169">
        <v>5</v>
      </c>
    </row>
    <row r="16" spans="1:5" ht="22.5" customHeight="1" x14ac:dyDescent="0.2">
      <c r="A16" s="558"/>
      <c r="B16" s="37" t="s">
        <v>64</v>
      </c>
      <c r="C16" s="169">
        <v>16</v>
      </c>
      <c r="D16" s="44"/>
      <c r="E16" s="169">
        <v>16</v>
      </c>
    </row>
    <row r="17" spans="1:5" ht="22.5" customHeight="1" x14ac:dyDescent="0.2">
      <c r="A17" s="558"/>
      <c r="B17" s="45" t="s">
        <v>65</v>
      </c>
      <c r="C17" s="169">
        <v>9</v>
      </c>
      <c r="D17" s="44"/>
      <c r="E17" s="169">
        <v>9</v>
      </c>
    </row>
    <row r="18" spans="1:5" ht="22.5" customHeight="1" x14ac:dyDescent="0.2">
      <c r="A18" s="559"/>
      <c r="B18" s="45" t="s">
        <v>66</v>
      </c>
      <c r="C18" s="169">
        <v>8</v>
      </c>
      <c r="D18" s="44"/>
      <c r="E18" s="169">
        <v>8</v>
      </c>
    </row>
    <row r="19" spans="1:5" ht="23.25" customHeight="1" x14ac:dyDescent="0.2">
      <c r="A19" s="557" t="s">
        <v>108</v>
      </c>
      <c r="B19" s="37" t="s">
        <v>25</v>
      </c>
      <c r="C19" s="169">
        <v>5</v>
      </c>
      <c r="D19" s="44"/>
      <c r="E19" s="169">
        <v>5</v>
      </c>
    </row>
    <row r="20" spans="1:5" ht="23.25" customHeight="1" x14ac:dyDescent="0.2">
      <c r="A20" s="558"/>
      <c r="B20" s="37" t="s">
        <v>64</v>
      </c>
      <c r="C20" s="169">
        <v>16</v>
      </c>
      <c r="D20" s="44"/>
      <c r="E20" s="169">
        <v>16</v>
      </c>
    </row>
    <row r="21" spans="1:5" ht="23.25" customHeight="1" x14ac:dyDescent="0.2">
      <c r="A21" s="558"/>
      <c r="B21" s="45" t="s">
        <v>65</v>
      </c>
      <c r="C21" s="169">
        <v>8</v>
      </c>
      <c r="D21" s="44"/>
      <c r="E21" s="169">
        <v>8</v>
      </c>
    </row>
    <row r="22" spans="1:5" ht="23.25" customHeight="1" x14ac:dyDescent="0.2">
      <c r="A22" s="559"/>
      <c r="B22" s="45" t="s">
        <v>66</v>
      </c>
      <c r="C22" s="169">
        <v>8</v>
      </c>
      <c r="D22" s="44"/>
      <c r="E22" s="169">
        <v>8</v>
      </c>
    </row>
    <row r="23" spans="1:5" ht="27" customHeight="1" x14ac:dyDescent="0.2">
      <c r="A23" s="557" t="s">
        <v>133</v>
      </c>
      <c r="B23" s="37" t="s">
        <v>25</v>
      </c>
      <c r="C23" s="169">
        <v>5</v>
      </c>
      <c r="D23" s="44"/>
      <c r="E23" s="169">
        <v>5</v>
      </c>
    </row>
    <row r="24" spans="1:5" ht="27" customHeight="1" x14ac:dyDescent="0.2">
      <c r="A24" s="558"/>
      <c r="B24" s="37" t="s">
        <v>64</v>
      </c>
      <c r="C24" s="169">
        <v>21</v>
      </c>
      <c r="D24" s="44"/>
      <c r="E24" s="169">
        <v>21</v>
      </c>
    </row>
    <row r="25" spans="1:5" ht="27" customHeight="1" x14ac:dyDescent="0.2">
      <c r="A25" s="558"/>
      <c r="B25" s="45" t="s">
        <v>65</v>
      </c>
      <c r="C25" s="169">
        <v>20</v>
      </c>
      <c r="D25" s="44"/>
      <c r="E25" s="169">
        <v>20</v>
      </c>
    </row>
    <row r="26" spans="1:5" ht="27" customHeight="1" x14ac:dyDescent="0.2">
      <c r="A26" s="559"/>
      <c r="B26" s="45" t="s">
        <v>66</v>
      </c>
      <c r="C26" s="169">
        <v>9</v>
      </c>
      <c r="D26" s="44"/>
      <c r="E26" s="169">
        <v>9</v>
      </c>
    </row>
    <row r="27" spans="1:5" ht="33" customHeight="1" x14ac:dyDescent="0.2">
      <c r="A27" s="557" t="s">
        <v>323</v>
      </c>
      <c r="B27" s="37" t="s">
        <v>25</v>
      </c>
      <c r="C27" s="169">
        <v>5</v>
      </c>
      <c r="D27" s="44"/>
      <c r="E27" s="169">
        <v>5</v>
      </c>
    </row>
    <row r="28" spans="1:5" ht="33" customHeight="1" x14ac:dyDescent="0.2">
      <c r="A28" s="558"/>
      <c r="B28" s="37" t="s">
        <v>64</v>
      </c>
      <c r="C28" s="169">
        <v>22</v>
      </c>
      <c r="D28" s="44"/>
      <c r="E28" s="169">
        <v>22</v>
      </c>
    </row>
    <row r="29" spans="1:5" ht="33" customHeight="1" x14ac:dyDescent="0.2">
      <c r="A29" s="558"/>
      <c r="B29" s="45" t="s">
        <v>65</v>
      </c>
      <c r="C29" s="169">
        <v>20</v>
      </c>
      <c r="D29" s="44"/>
      <c r="E29" s="169">
        <v>20</v>
      </c>
    </row>
    <row r="30" spans="1:5" ht="33" customHeight="1" x14ac:dyDescent="0.2">
      <c r="A30" s="559"/>
      <c r="B30" s="45" t="s">
        <v>66</v>
      </c>
      <c r="C30" s="169">
        <v>9</v>
      </c>
      <c r="D30" s="44"/>
      <c r="E30" s="169">
        <v>9</v>
      </c>
    </row>
  </sheetData>
  <mergeCells count="9">
    <mergeCell ref="A27:A30"/>
    <mergeCell ref="A23:A26"/>
    <mergeCell ref="A19:A22"/>
    <mergeCell ref="A15:A18"/>
    <mergeCell ref="C1:E1"/>
    <mergeCell ref="A3:A6"/>
    <mergeCell ref="A11:A14"/>
    <mergeCell ref="A1:B1"/>
    <mergeCell ref="A7:A10"/>
  </mergeCells>
  <hyperlinks>
    <hyperlink ref="A1:B1" location="Menü!A1" display="TABLO 16 :" xr:uid="{00000000-0004-0000-1300-000000000000}"/>
  </hyperlinks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H26"/>
  <sheetViews>
    <sheetView topLeftCell="A4" workbookViewId="0">
      <selection activeCell="C24" sqref="C24:E26"/>
    </sheetView>
  </sheetViews>
  <sheetFormatPr defaultRowHeight="12.75" x14ac:dyDescent="0.2"/>
  <cols>
    <col min="1" max="2" width="17.7109375" style="11" customWidth="1"/>
    <col min="3" max="3" width="16.28515625" style="92" customWidth="1"/>
    <col min="4" max="4" width="22.85546875" style="96" customWidth="1"/>
    <col min="5" max="5" width="11.5703125" style="96" customWidth="1"/>
    <col min="6" max="8" width="9.140625" style="47"/>
    <col min="9" max="16384" width="9.140625" style="11"/>
  </cols>
  <sheetData>
    <row r="1" spans="1:6" ht="30" customHeight="1" thickTop="1" x14ac:dyDescent="0.2">
      <c r="A1" s="72" t="s">
        <v>132</v>
      </c>
      <c r="B1" s="495" t="s">
        <v>127</v>
      </c>
      <c r="C1" s="495"/>
      <c r="D1" s="495"/>
      <c r="E1" s="495"/>
      <c r="F1" s="46"/>
    </row>
    <row r="2" spans="1:6" ht="42.75" customHeight="1" x14ac:dyDescent="0.2">
      <c r="A2" s="8" t="s">
        <v>126</v>
      </c>
      <c r="B2" s="8" t="s">
        <v>125</v>
      </c>
      <c r="C2" s="179" t="s">
        <v>86</v>
      </c>
      <c r="D2" s="180" t="s">
        <v>131</v>
      </c>
      <c r="E2" s="180" t="s">
        <v>87</v>
      </c>
    </row>
    <row r="3" spans="1:6" ht="20.100000000000001" customHeight="1" x14ac:dyDescent="0.2">
      <c r="A3" s="561" t="s">
        <v>19</v>
      </c>
      <c r="B3" s="49" t="s">
        <v>84</v>
      </c>
      <c r="C3" s="14">
        <v>12592</v>
      </c>
      <c r="D3" s="23">
        <v>1858</v>
      </c>
      <c r="E3" s="23">
        <v>14.75</v>
      </c>
    </row>
    <row r="4" spans="1:6" ht="20.100000000000001" customHeight="1" x14ac:dyDescent="0.2">
      <c r="A4" s="562"/>
      <c r="B4" s="49" t="s">
        <v>85</v>
      </c>
      <c r="C4" s="14">
        <v>3028</v>
      </c>
      <c r="D4" s="23">
        <v>20</v>
      </c>
      <c r="E4" s="23">
        <v>0.66</v>
      </c>
    </row>
    <row r="5" spans="1:6" ht="20.100000000000001" customHeight="1" x14ac:dyDescent="0.2">
      <c r="A5" s="496" t="s">
        <v>20</v>
      </c>
      <c r="B5" s="48" t="s">
        <v>84</v>
      </c>
      <c r="C5" s="9">
        <v>12512</v>
      </c>
      <c r="D5" s="19">
        <v>1856</v>
      </c>
      <c r="E5" s="19">
        <v>14.83</v>
      </c>
    </row>
    <row r="6" spans="1:6" ht="20.100000000000001" customHeight="1" x14ac:dyDescent="0.2">
      <c r="A6" s="498"/>
      <c r="B6" s="48" t="s">
        <v>85</v>
      </c>
      <c r="C6" s="9">
        <v>3049</v>
      </c>
      <c r="D6" s="19">
        <v>39</v>
      </c>
      <c r="E6" s="19">
        <v>1.27</v>
      </c>
    </row>
    <row r="7" spans="1:6" ht="20.100000000000001" customHeight="1" x14ac:dyDescent="0.2">
      <c r="A7" s="561" t="s">
        <v>47</v>
      </c>
      <c r="B7" s="49" t="s">
        <v>84</v>
      </c>
      <c r="C7" s="14">
        <v>12244</v>
      </c>
      <c r="D7" s="23">
        <v>1981</v>
      </c>
      <c r="E7" s="23">
        <v>16.170000000000002</v>
      </c>
    </row>
    <row r="8" spans="1:6" ht="20.100000000000001" customHeight="1" x14ac:dyDescent="0.2">
      <c r="A8" s="562"/>
      <c r="B8" s="49" t="s">
        <v>85</v>
      </c>
      <c r="C8" s="14">
        <v>3257</v>
      </c>
      <c r="D8" s="23">
        <v>193</v>
      </c>
      <c r="E8" s="23">
        <v>5.92</v>
      </c>
    </row>
    <row r="9" spans="1:6" ht="20.100000000000001" customHeight="1" x14ac:dyDescent="0.2">
      <c r="A9" s="499" t="s">
        <v>104</v>
      </c>
      <c r="B9" s="48" t="s">
        <v>128</v>
      </c>
      <c r="C9" s="20">
        <v>10347</v>
      </c>
      <c r="D9" s="111">
        <v>1369</v>
      </c>
      <c r="E9" s="111">
        <v>13.23</v>
      </c>
    </row>
    <row r="10" spans="1:6" ht="20.100000000000001" customHeight="1" x14ac:dyDescent="0.2">
      <c r="A10" s="499"/>
      <c r="B10" s="48" t="s">
        <v>129</v>
      </c>
      <c r="C10" s="20">
        <v>4985</v>
      </c>
      <c r="D10" s="111">
        <v>916</v>
      </c>
      <c r="E10" s="111">
        <v>18.37</v>
      </c>
    </row>
    <row r="11" spans="1:6" ht="20.100000000000001" customHeight="1" x14ac:dyDescent="0.2">
      <c r="A11" s="499"/>
      <c r="B11" s="48" t="s">
        <v>130</v>
      </c>
      <c r="C11" s="103">
        <v>3306</v>
      </c>
      <c r="D11" s="185">
        <v>46</v>
      </c>
      <c r="E11" s="185">
        <v>1.39</v>
      </c>
    </row>
    <row r="12" spans="1:6" ht="20.100000000000001" customHeight="1" x14ac:dyDescent="0.2">
      <c r="A12" s="560" t="s">
        <v>105</v>
      </c>
      <c r="B12" s="99" t="s">
        <v>128</v>
      </c>
      <c r="C12" s="20">
        <v>5758</v>
      </c>
      <c r="D12" s="111">
        <v>1243</v>
      </c>
      <c r="E12" s="111">
        <v>21.58</v>
      </c>
    </row>
    <row r="13" spans="1:6" ht="20.100000000000001" customHeight="1" x14ac:dyDescent="0.2">
      <c r="A13" s="560"/>
      <c r="B13" s="99" t="s">
        <v>129</v>
      </c>
      <c r="C13" s="103">
        <v>6270</v>
      </c>
      <c r="D13" s="111">
        <v>1163</v>
      </c>
      <c r="E13" s="111">
        <v>18.54</v>
      </c>
    </row>
    <row r="14" spans="1:6" ht="20.100000000000001" customHeight="1" x14ac:dyDescent="0.2">
      <c r="A14" s="560"/>
      <c r="B14" s="99" t="s">
        <v>130</v>
      </c>
      <c r="C14" s="103">
        <v>3264</v>
      </c>
      <c r="D14" s="185">
        <v>67</v>
      </c>
      <c r="E14" s="185">
        <v>2.0499999999999998</v>
      </c>
    </row>
    <row r="15" spans="1:6" ht="20.100000000000001" customHeight="1" x14ac:dyDescent="0.2">
      <c r="A15" s="499" t="s">
        <v>106</v>
      </c>
      <c r="B15" s="48" t="s">
        <v>128</v>
      </c>
      <c r="C15" s="20">
        <v>5914</v>
      </c>
      <c r="D15" s="111">
        <v>962</v>
      </c>
      <c r="E15" s="111">
        <v>16.260000000000002</v>
      </c>
    </row>
    <row r="16" spans="1:6" ht="20.100000000000001" customHeight="1" x14ac:dyDescent="0.2">
      <c r="A16" s="499"/>
      <c r="B16" s="48" t="s">
        <v>129</v>
      </c>
      <c r="C16" s="20">
        <v>6340</v>
      </c>
      <c r="D16" s="111">
        <v>946</v>
      </c>
      <c r="E16" s="111">
        <v>14.92</v>
      </c>
    </row>
    <row r="17" spans="1:5" ht="20.100000000000001" customHeight="1" x14ac:dyDescent="0.2">
      <c r="A17" s="499"/>
      <c r="B17" s="48" t="s">
        <v>130</v>
      </c>
      <c r="C17" s="103">
        <v>3834</v>
      </c>
      <c r="D17" s="185">
        <v>58</v>
      </c>
      <c r="E17" s="185">
        <v>1.51</v>
      </c>
    </row>
    <row r="18" spans="1:5" ht="20.100000000000001" customHeight="1" x14ac:dyDescent="0.2">
      <c r="A18" s="560" t="s">
        <v>107</v>
      </c>
      <c r="B18" s="49" t="s">
        <v>128</v>
      </c>
      <c r="C18" s="14">
        <v>6057</v>
      </c>
      <c r="D18" s="23">
        <v>581</v>
      </c>
      <c r="E18" s="23">
        <v>9.59</v>
      </c>
    </row>
    <row r="19" spans="1:5" ht="20.100000000000001" customHeight="1" x14ac:dyDescent="0.2">
      <c r="A19" s="560"/>
      <c r="B19" s="49" t="s">
        <v>129</v>
      </c>
      <c r="C19" s="14">
        <v>6399</v>
      </c>
      <c r="D19" s="23">
        <v>574</v>
      </c>
      <c r="E19" s="23">
        <v>8.9700000000000006</v>
      </c>
    </row>
    <row r="20" spans="1:5" ht="20.100000000000001" customHeight="1" x14ac:dyDescent="0.2">
      <c r="A20" s="560"/>
      <c r="B20" s="49" t="s">
        <v>130</v>
      </c>
      <c r="C20" s="168">
        <v>4313</v>
      </c>
      <c r="D20" s="186">
        <v>197</v>
      </c>
      <c r="E20" s="186">
        <v>4.5599999999999996</v>
      </c>
    </row>
    <row r="21" spans="1:5" ht="20.100000000000001" customHeight="1" x14ac:dyDescent="0.2">
      <c r="A21" s="560" t="s">
        <v>108</v>
      </c>
      <c r="B21" s="191" t="s">
        <v>128</v>
      </c>
      <c r="C21" s="14">
        <v>6068</v>
      </c>
      <c r="D21" s="23">
        <v>597</v>
      </c>
      <c r="E21" s="23">
        <v>9.83</v>
      </c>
    </row>
    <row r="22" spans="1:5" ht="20.100000000000001" customHeight="1" x14ac:dyDescent="0.2">
      <c r="A22" s="560"/>
      <c r="B22" s="191" t="s">
        <v>129</v>
      </c>
      <c r="C22" s="14">
        <v>6325</v>
      </c>
      <c r="D22" s="23">
        <v>584</v>
      </c>
      <c r="E22" s="23">
        <v>9.23</v>
      </c>
    </row>
    <row r="23" spans="1:5" ht="17.25" customHeight="1" x14ac:dyDescent="0.2">
      <c r="A23" s="560"/>
      <c r="B23" s="191" t="s">
        <v>130</v>
      </c>
      <c r="C23" s="401">
        <v>4417</v>
      </c>
      <c r="D23" s="402">
        <v>128</v>
      </c>
      <c r="E23" s="402">
        <v>2.89</v>
      </c>
    </row>
    <row r="24" spans="1:5" ht="18.75" customHeight="1" x14ac:dyDescent="0.2">
      <c r="A24" s="560" t="s">
        <v>133</v>
      </c>
      <c r="B24" s="400" t="s">
        <v>128</v>
      </c>
      <c r="C24" s="563" t="s">
        <v>426</v>
      </c>
      <c r="D24" s="564"/>
      <c r="E24" s="565"/>
    </row>
    <row r="25" spans="1:5" ht="18.75" customHeight="1" x14ac:dyDescent="0.2">
      <c r="A25" s="560"/>
      <c r="B25" s="400" t="s">
        <v>129</v>
      </c>
      <c r="C25" s="566"/>
      <c r="D25" s="567"/>
      <c r="E25" s="568"/>
    </row>
    <row r="26" spans="1:5" ht="18.75" customHeight="1" x14ac:dyDescent="0.2">
      <c r="A26" s="560"/>
      <c r="B26" s="400" t="s">
        <v>130</v>
      </c>
      <c r="C26" s="569"/>
      <c r="D26" s="570"/>
      <c r="E26" s="571"/>
    </row>
  </sheetData>
  <mergeCells count="11">
    <mergeCell ref="A24:A26"/>
    <mergeCell ref="A21:A23"/>
    <mergeCell ref="B1:E1"/>
    <mergeCell ref="A9:A11"/>
    <mergeCell ref="A12:A14"/>
    <mergeCell ref="A15:A17"/>
    <mergeCell ref="A18:A20"/>
    <mergeCell ref="A3:A4"/>
    <mergeCell ref="A5:A6"/>
    <mergeCell ref="A7:A8"/>
    <mergeCell ref="C24:E26"/>
  </mergeCells>
  <hyperlinks>
    <hyperlink ref="A1" location="Menü!A1" display="TABLO 17 :" xr:uid="{00000000-0004-0000-1400-000000000000}"/>
  </hyperlink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G26"/>
  <sheetViews>
    <sheetView topLeftCell="B1" workbookViewId="0">
      <selection activeCell="J20" sqref="J20"/>
    </sheetView>
  </sheetViews>
  <sheetFormatPr defaultRowHeight="12.75" x14ac:dyDescent="0.2"/>
  <cols>
    <col min="1" max="3" width="14.28515625" style="11" customWidth="1"/>
    <col min="4" max="4" width="11.42578125" style="11" customWidth="1"/>
    <col min="5" max="5" width="25.42578125" style="92" customWidth="1"/>
    <col min="6" max="6" width="11.42578125" style="92" customWidth="1"/>
    <col min="7" max="16384" width="9.140625" style="11"/>
  </cols>
  <sheetData>
    <row r="1" spans="1:6" ht="30" customHeight="1" thickTop="1" x14ac:dyDescent="0.2">
      <c r="A1" s="72" t="s">
        <v>135</v>
      </c>
      <c r="B1" s="72" t="s">
        <v>135</v>
      </c>
      <c r="C1" s="502" t="s">
        <v>136</v>
      </c>
      <c r="D1" s="503"/>
      <c r="E1" s="503"/>
      <c r="F1" s="504"/>
    </row>
    <row r="2" spans="1:6" ht="69" customHeight="1" x14ac:dyDescent="0.2">
      <c r="A2" s="30" t="s">
        <v>88</v>
      </c>
      <c r="B2" s="399" t="s">
        <v>88</v>
      </c>
      <c r="C2" s="30" t="s">
        <v>142</v>
      </c>
      <c r="D2" s="30" t="s">
        <v>89</v>
      </c>
      <c r="E2" s="181" t="s">
        <v>90</v>
      </c>
      <c r="F2" s="181" t="s">
        <v>134</v>
      </c>
    </row>
    <row r="3" spans="1:6" ht="20.100000000000001" customHeight="1" x14ac:dyDescent="0.2">
      <c r="A3" s="576" t="s">
        <v>19</v>
      </c>
      <c r="B3" s="576" t="s">
        <v>19</v>
      </c>
      <c r="C3" s="49" t="s">
        <v>84</v>
      </c>
      <c r="D3" s="14">
        <v>12592</v>
      </c>
      <c r="E3" s="14">
        <v>0</v>
      </c>
      <c r="F3" s="14">
        <v>0</v>
      </c>
    </row>
    <row r="4" spans="1:6" ht="20.100000000000001" customHeight="1" x14ac:dyDescent="0.2">
      <c r="A4" s="577"/>
      <c r="B4" s="577"/>
      <c r="C4" s="49" t="s">
        <v>85</v>
      </c>
      <c r="D4" s="14">
        <v>3028</v>
      </c>
      <c r="E4" s="14">
        <v>0</v>
      </c>
      <c r="F4" s="14">
        <v>0</v>
      </c>
    </row>
    <row r="5" spans="1:6" ht="20.100000000000001" customHeight="1" x14ac:dyDescent="0.2">
      <c r="A5" s="578" t="s">
        <v>20</v>
      </c>
      <c r="B5" s="578" t="s">
        <v>20</v>
      </c>
      <c r="C5" s="48" t="s">
        <v>84</v>
      </c>
      <c r="D5" s="9">
        <v>12512</v>
      </c>
      <c r="E5" s="9">
        <v>0</v>
      </c>
      <c r="F5" s="9">
        <v>0</v>
      </c>
    </row>
    <row r="6" spans="1:6" ht="20.100000000000001" customHeight="1" x14ac:dyDescent="0.2">
      <c r="A6" s="575"/>
      <c r="B6" s="575"/>
      <c r="C6" s="48" t="s">
        <v>85</v>
      </c>
      <c r="D6" s="9">
        <v>3049</v>
      </c>
      <c r="E6" s="9">
        <v>1</v>
      </c>
      <c r="F6" s="9">
        <v>0.03</v>
      </c>
    </row>
    <row r="7" spans="1:6" ht="20.100000000000001" customHeight="1" x14ac:dyDescent="0.2">
      <c r="A7" s="576" t="s">
        <v>47</v>
      </c>
      <c r="B7" s="576" t="s">
        <v>47</v>
      </c>
      <c r="C7" s="49" t="s">
        <v>84</v>
      </c>
      <c r="D7" s="14">
        <v>12244</v>
      </c>
      <c r="E7" s="14">
        <v>1</v>
      </c>
      <c r="F7" s="14">
        <v>1E-3</v>
      </c>
    </row>
    <row r="8" spans="1:6" ht="20.100000000000001" customHeight="1" x14ac:dyDescent="0.2">
      <c r="A8" s="577"/>
      <c r="B8" s="577"/>
      <c r="C8" s="49" t="s">
        <v>85</v>
      </c>
      <c r="D8" s="14">
        <v>3257</v>
      </c>
      <c r="E8" s="14">
        <v>0</v>
      </c>
      <c r="F8" s="14">
        <v>0</v>
      </c>
    </row>
    <row r="9" spans="1:6" ht="20.100000000000001" customHeight="1" x14ac:dyDescent="0.2">
      <c r="A9" s="578" t="s">
        <v>104</v>
      </c>
      <c r="B9" s="578" t="s">
        <v>104</v>
      </c>
      <c r="C9" s="48" t="s">
        <v>129</v>
      </c>
      <c r="D9" s="20">
        <v>4985</v>
      </c>
      <c r="E9" s="20">
        <v>1</v>
      </c>
      <c r="F9" s="20">
        <v>0.02</v>
      </c>
    </row>
    <row r="10" spans="1:6" ht="20.100000000000001" customHeight="1" x14ac:dyDescent="0.2">
      <c r="A10" s="575"/>
      <c r="B10" s="575"/>
      <c r="C10" s="48" t="s">
        <v>130</v>
      </c>
      <c r="D10" s="20">
        <v>3306</v>
      </c>
      <c r="E10" s="20">
        <v>2</v>
      </c>
      <c r="F10" s="20">
        <v>0.03</v>
      </c>
    </row>
    <row r="11" spans="1:6" ht="20.100000000000001" customHeight="1" x14ac:dyDescent="0.2">
      <c r="A11" s="573" t="s">
        <v>105</v>
      </c>
      <c r="B11" s="573" t="s">
        <v>105</v>
      </c>
      <c r="C11" s="49" t="s">
        <v>129</v>
      </c>
      <c r="D11" s="103">
        <v>6270</v>
      </c>
      <c r="E11" s="103">
        <v>1</v>
      </c>
      <c r="F11" s="103">
        <v>1.4999999999999999E-2</v>
      </c>
    </row>
    <row r="12" spans="1:6" ht="20.100000000000001" customHeight="1" x14ac:dyDescent="0.2">
      <c r="A12" s="573"/>
      <c r="B12" s="573"/>
      <c r="C12" s="49" t="s">
        <v>130</v>
      </c>
      <c r="D12" s="103">
        <v>3279</v>
      </c>
      <c r="E12" s="103">
        <v>2</v>
      </c>
      <c r="F12" s="103">
        <v>0.06</v>
      </c>
    </row>
    <row r="13" spans="1:6" ht="20.100000000000001" customHeight="1" x14ac:dyDescent="0.2">
      <c r="A13" s="574" t="s">
        <v>106</v>
      </c>
      <c r="B13" s="574" t="s">
        <v>106</v>
      </c>
      <c r="C13" s="48" t="s">
        <v>129</v>
      </c>
      <c r="D13" s="20">
        <v>6340</v>
      </c>
      <c r="E13" s="20">
        <v>1</v>
      </c>
      <c r="F13" s="20">
        <v>1.4999999999999999E-2</v>
      </c>
    </row>
    <row r="14" spans="1:6" ht="20.100000000000001" customHeight="1" x14ac:dyDescent="0.2">
      <c r="A14" s="575"/>
      <c r="B14" s="575"/>
      <c r="C14" s="48" t="s">
        <v>130</v>
      </c>
      <c r="D14" s="20">
        <v>3274</v>
      </c>
      <c r="E14" s="20">
        <v>3</v>
      </c>
      <c r="F14" s="20">
        <v>9.0999999999999998E-2</v>
      </c>
    </row>
    <row r="15" spans="1:6" ht="20.100000000000001" customHeight="1" x14ac:dyDescent="0.2">
      <c r="A15" s="573" t="s">
        <v>107</v>
      </c>
      <c r="B15" s="573" t="s">
        <v>107</v>
      </c>
      <c r="C15" s="49" t="s">
        <v>129</v>
      </c>
      <c r="D15" s="35">
        <v>6399</v>
      </c>
      <c r="E15" s="168">
        <v>1</v>
      </c>
      <c r="F15" s="168">
        <v>1.4999999999999999E-2</v>
      </c>
    </row>
    <row r="16" spans="1:6" ht="20.100000000000001" customHeight="1" x14ac:dyDescent="0.2">
      <c r="A16" s="573"/>
      <c r="B16" s="573"/>
      <c r="C16" s="49" t="s">
        <v>130</v>
      </c>
      <c r="D16" s="35">
        <v>4313</v>
      </c>
      <c r="E16" s="168">
        <v>2</v>
      </c>
      <c r="F16" s="198">
        <v>0</v>
      </c>
    </row>
    <row r="17" spans="1:7" ht="21" customHeight="1" x14ac:dyDescent="0.2">
      <c r="A17" s="573" t="s">
        <v>108</v>
      </c>
      <c r="B17" s="573" t="s">
        <v>108</v>
      </c>
      <c r="C17" s="484" t="s">
        <v>129</v>
      </c>
      <c r="D17" s="35">
        <v>6325</v>
      </c>
      <c r="E17" s="168">
        <v>0</v>
      </c>
      <c r="F17" s="168">
        <v>0</v>
      </c>
    </row>
    <row r="18" spans="1:7" ht="21" customHeight="1" x14ac:dyDescent="0.2">
      <c r="A18" s="573"/>
      <c r="B18" s="573"/>
      <c r="C18" s="484" t="s">
        <v>130</v>
      </c>
      <c r="D18" s="35">
        <v>4417</v>
      </c>
      <c r="E18" s="168">
        <v>0</v>
      </c>
      <c r="F18" s="168">
        <v>0</v>
      </c>
    </row>
    <row r="19" spans="1:7" ht="21" customHeight="1" x14ac:dyDescent="0.2">
      <c r="A19" s="573" t="s">
        <v>133</v>
      </c>
      <c r="B19" s="573" t="s">
        <v>133</v>
      </c>
      <c r="C19" s="484" t="s">
        <v>129</v>
      </c>
      <c r="D19" s="572" t="s">
        <v>426</v>
      </c>
      <c r="E19" s="572"/>
      <c r="F19" s="572"/>
    </row>
    <row r="20" spans="1:7" ht="39.75" customHeight="1" x14ac:dyDescent="0.2">
      <c r="A20" s="573"/>
      <c r="B20" s="573"/>
      <c r="C20" s="484" t="s">
        <v>130</v>
      </c>
      <c r="D20" s="572"/>
      <c r="E20" s="572"/>
      <c r="F20" s="572"/>
    </row>
    <row r="21" spans="1:7" ht="21" customHeight="1" x14ac:dyDescent="0.2">
      <c r="A21" s="573" t="s">
        <v>108</v>
      </c>
      <c r="B21" s="573" t="s">
        <v>323</v>
      </c>
      <c r="C21" s="484" t="s">
        <v>129</v>
      </c>
      <c r="D21" s="35">
        <v>6043</v>
      </c>
      <c r="E21" s="168">
        <v>2</v>
      </c>
      <c r="F21" s="168">
        <v>0.03</v>
      </c>
    </row>
    <row r="22" spans="1:7" ht="21" customHeight="1" x14ac:dyDescent="0.2">
      <c r="A22" s="573"/>
      <c r="B22" s="573"/>
      <c r="C22" s="484" t="s">
        <v>130</v>
      </c>
      <c r="D22" s="35">
        <v>4315</v>
      </c>
      <c r="E22" s="168">
        <v>1</v>
      </c>
      <c r="F22" s="168">
        <v>0.02</v>
      </c>
    </row>
    <row r="26" spans="1:7" x14ac:dyDescent="0.2">
      <c r="G26" s="92"/>
    </row>
  </sheetData>
  <mergeCells count="22">
    <mergeCell ref="A21:A22"/>
    <mergeCell ref="B21:B22"/>
    <mergeCell ref="C1:F1"/>
    <mergeCell ref="A13:A14"/>
    <mergeCell ref="A15:A16"/>
    <mergeCell ref="A3:A4"/>
    <mergeCell ref="A5:A6"/>
    <mergeCell ref="A7:A8"/>
    <mergeCell ref="A9:A10"/>
    <mergeCell ref="A11:A12"/>
    <mergeCell ref="B3:B4"/>
    <mergeCell ref="B5:B6"/>
    <mergeCell ref="B7:B8"/>
    <mergeCell ref="B9:B10"/>
    <mergeCell ref="B11:B12"/>
    <mergeCell ref="B13:B14"/>
    <mergeCell ref="D19:F20"/>
    <mergeCell ref="B15:B16"/>
    <mergeCell ref="B17:B18"/>
    <mergeCell ref="B19:B20"/>
    <mergeCell ref="A17:A18"/>
    <mergeCell ref="A19:A20"/>
  </mergeCells>
  <hyperlinks>
    <hyperlink ref="A1" location="Menü!A1" display="TABLO 18 :" xr:uid="{00000000-0004-0000-1500-000000000000}"/>
    <hyperlink ref="B1" location="Menü!A1" display="TABLO 18 :" xr:uid="{00000000-0004-0000-1500-000001000000}"/>
  </hyperlinks>
  <pageMargins left="0.59055118110236227" right="0.19685039370078741" top="0.74803149606299213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M13"/>
  <sheetViews>
    <sheetView workbookViewId="0">
      <selection activeCell="O21" sqref="O21"/>
    </sheetView>
  </sheetViews>
  <sheetFormatPr defaultRowHeight="15" x14ac:dyDescent="0.25"/>
  <cols>
    <col min="1" max="1" width="14.7109375" customWidth="1"/>
    <col min="10" max="10" width="11.140625" customWidth="1"/>
  </cols>
  <sheetData>
    <row r="1" spans="1:13" ht="30" customHeight="1" thickTop="1" x14ac:dyDescent="0.25">
      <c r="A1" s="72" t="s">
        <v>137</v>
      </c>
      <c r="B1" s="503" t="s">
        <v>140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4"/>
    </row>
    <row r="2" spans="1:13" ht="77.25" customHeight="1" x14ac:dyDescent="0.25">
      <c r="A2" s="50"/>
      <c r="B2" s="499" t="s">
        <v>84</v>
      </c>
      <c r="C2" s="499"/>
      <c r="D2" s="499"/>
      <c r="E2" s="499" t="s">
        <v>141</v>
      </c>
      <c r="F2" s="499"/>
      <c r="G2" s="499"/>
      <c r="H2" s="499" t="s">
        <v>138</v>
      </c>
      <c r="I2" s="499"/>
      <c r="J2" s="499"/>
      <c r="K2" s="499" t="s">
        <v>139</v>
      </c>
      <c r="L2" s="499"/>
      <c r="M2" s="499"/>
    </row>
    <row r="3" spans="1:13" ht="63.75" x14ac:dyDescent="0.25">
      <c r="A3" s="8" t="s">
        <v>88</v>
      </c>
      <c r="B3" s="8" t="s">
        <v>91</v>
      </c>
      <c r="C3" s="8" t="s">
        <v>92</v>
      </c>
      <c r="D3" s="8" t="s">
        <v>93</v>
      </c>
      <c r="E3" s="8" t="s">
        <v>91</v>
      </c>
      <c r="F3" s="8" t="s">
        <v>92</v>
      </c>
      <c r="G3" s="8" t="s">
        <v>93</v>
      </c>
      <c r="H3" s="8" t="s">
        <v>91</v>
      </c>
      <c r="I3" s="8" t="s">
        <v>92</v>
      </c>
      <c r="J3" s="8" t="s">
        <v>93</v>
      </c>
      <c r="K3" s="8" t="s">
        <v>91</v>
      </c>
      <c r="L3" s="8" t="s">
        <v>92</v>
      </c>
      <c r="M3" s="8" t="s">
        <v>93</v>
      </c>
    </row>
    <row r="4" spans="1:13" ht="20.100000000000001" customHeight="1" x14ac:dyDescent="0.25">
      <c r="A4" s="49" t="s">
        <v>19</v>
      </c>
      <c r="B4" s="23">
        <v>12592</v>
      </c>
      <c r="C4" s="23">
        <v>49</v>
      </c>
      <c r="D4" s="23">
        <v>0.38</v>
      </c>
      <c r="E4" s="23">
        <v>2863</v>
      </c>
      <c r="F4" s="23">
        <v>37</v>
      </c>
      <c r="G4" s="23">
        <v>1.29</v>
      </c>
      <c r="H4" s="23">
        <v>165</v>
      </c>
      <c r="I4" s="23">
        <v>4</v>
      </c>
      <c r="J4" s="23">
        <v>2.42</v>
      </c>
      <c r="K4" s="23">
        <v>15620</v>
      </c>
      <c r="L4" s="23">
        <v>90</v>
      </c>
      <c r="M4" s="23">
        <v>0.56999999999999995</v>
      </c>
    </row>
    <row r="5" spans="1:13" ht="20.100000000000001" customHeight="1" x14ac:dyDescent="0.25">
      <c r="A5" s="48" t="s">
        <v>20</v>
      </c>
      <c r="B5" s="19">
        <v>12512</v>
      </c>
      <c r="C5" s="19">
        <v>73</v>
      </c>
      <c r="D5" s="19">
        <v>0.57999999999999996</v>
      </c>
      <c r="E5" s="19">
        <v>1411</v>
      </c>
      <c r="F5" s="19">
        <v>21</v>
      </c>
      <c r="G5" s="19">
        <v>1.48</v>
      </c>
      <c r="H5" s="19">
        <v>1638</v>
      </c>
      <c r="I5" s="19">
        <v>28</v>
      </c>
      <c r="J5" s="19">
        <v>1.7</v>
      </c>
      <c r="K5" s="19">
        <v>15561</v>
      </c>
      <c r="L5" s="19">
        <v>122</v>
      </c>
      <c r="M5" s="19">
        <v>0.78</v>
      </c>
    </row>
    <row r="6" spans="1:13" ht="20.100000000000001" customHeight="1" x14ac:dyDescent="0.25">
      <c r="A6" s="49" t="s">
        <v>47</v>
      </c>
      <c r="B6" s="23">
        <v>12244</v>
      </c>
      <c r="C6" s="23">
        <v>43</v>
      </c>
      <c r="D6" s="23">
        <v>0.35</v>
      </c>
      <c r="E6" s="23">
        <v>1361</v>
      </c>
      <c r="F6" s="23">
        <v>26</v>
      </c>
      <c r="G6" s="23">
        <v>1.91</v>
      </c>
      <c r="H6" s="23">
        <v>1896</v>
      </c>
      <c r="I6" s="23">
        <v>86</v>
      </c>
      <c r="J6" s="23">
        <v>4.53</v>
      </c>
      <c r="K6" s="23">
        <v>15501</v>
      </c>
      <c r="L6" s="23">
        <v>155</v>
      </c>
      <c r="M6" s="23">
        <v>0.99</v>
      </c>
    </row>
    <row r="7" spans="1:13" ht="20.100000000000001" customHeight="1" x14ac:dyDescent="0.25">
      <c r="A7" s="48" t="s">
        <v>104</v>
      </c>
      <c r="B7" s="111">
        <v>15332</v>
      </c>
      <c r="C7" s="111">
        <v>192</v>
      </c>
      <c r="D7" s="111">
        <v>1.2E-2</v>
      </c>
      <c r="E7" s="111">
        <v>1321</v>
      </c>
      <c r="F7" s="111">
        <v>6</v>
      </c>
      <c r="G7" s="111">
        <v>4.4999999999999997E-3</v>
      </c>
      <c r="H7" s="111">
        <v>1811</v>
      </c>
      <c r="I7" s="111">
        <v>280</v>
      </c>
      <c r="J7" s="111">
        <v>0.15</v>
      </c>
      <c r="K7" s="111">
        <v>18.463999999999999</v>
      </c>
      <c r="L7" s="111">
        <v>478</v>
      </c>
      <c r="M7" s="111">
        <v>0.26</v>
      </c>
    </row>
    <row r="8" spans="1:13" ht="22.5" customHeight="1" x14ac:dyDescent="0.25">
      <c r="A8" s="49" t="s">
        <v>105</v>
      </c>
      <c r="B8" s="111">
        <v>12028</v>
      </c>
      <c r="C8" s="111">
        <v>178</v>
      </c>
      <c r="D8" s="111">
        <v>1.4E-2</v>
      </c>
      <c r="E8" s="111">
        <v>1448</v>
      </c>
      <c r="F8" s="111">
        <v>3</v>
      </c>
      <c r="G8" s="111">
        <v>2E-3</v>
      </c>
      <c r="H8" s="111">
        <v>1750</v>
      </c>
      <c r="I8" s="111">
        <v>245</v>
      </c>
      <c r="J8" s="111">
        <v>0.14000000000000001</v>
      </c>
      <c r="K8" s="111">
        <v>15226</v>
      </c>
      <c r="L8" s="111">
        <v>245</v>
      </c>
      <c r="M8" s="111">
        <v>0.14000000000000001</v>
      </c>
    </row>
    <row r="9" spans="1:13" ht="22.5" customHeight="1" x14ac:dyDescent="0.25">
      <c r="A9" s="48" t="s">
        <v>106</v>
      </c>
      <c r="B9" s="111">
        <v>12254</v>
      </c>
      <c r="C9" s="111">
        <v>126</v>
      </c>
      <c r="D9" s="111">
        <v>0.01</v>
      </c>
      <c r="E9" s="111">
        <v>1475</v>
      </c>
      <c r="F9" s="111">
        <v>0</v>
      </c>
      <c r="G9" s="111">
        <v>0</v>
      </c>
      <c r="H9" s="111">
        <v>1799</v>
      </c>
      <c r="I9" s="111">
        <v>225</v>
      </c>
      <c r="J9" s="111">
        <v>0.12</v>
      </c>
      <c r="K9" s="111">
        <v>17528</v>
      </c>
      <c r="L9" s="111">
        <v>225</v>
      </c>
      <c r="M9" s="111">
        <v>0.12</v>
      </c>
    </row>
    <row r="10" spans="1:13" ht="22.5" customHeight="1" x14ac:dyDescent="0.25">
      <c r="A10" s="172" t="s">
        <v>107</v>
      </c>
      <c r="B10" s="111">
        <v>12456</v>
      </c>
      <c r="C10" s="111">
        <v>136</v>
      </c>
      <c r="D10" s="111">
        <v>1.0900000000000001</v>
      </c>
      <c r="E10" s="111">
        <v>1806</v>
      </c>
      <c r="F10" s="111">
        <v>15</v>
      </c>
      <c r="G10" s="111">
        <v>0.83</v>
      </c>
      <c r="H10" s="111">
        <v>1084</v>
      </c>
      <c r="I10" s="111">
        <v>170</v>
      </c>
      <c r="J10" s="111">
        <v>15.68</v>
      </c>
      <c r="K10" s="199">
        <v>15346</v>
      </c>
      <c r="L10" s="199">
        <v>185</v>
      </c>
      <c r="M10" s="111"/>
    </row>
    <row r="11" spans="1:13" ht="22.5" customHeight="1" x14ac:dyDescent="0.25">
      <c r="A11" s="191" t="s">
        <v>108</v>
      </c>
      <c r="B11" s="111">
        <v>12393</v>
      </c>
      <c r="C11" s="111">
        <v>0</v>
      </c>
      <c r="D11" s="111">
        <v>0</v>
      </c>
      <c r="E11" s="111">
        <v>1965</v>
      </c>
      <c r="F11" s="111">
        <v>21</v>
      </c>
      <c r="G11" s="111">
        <v>1.06</v>
      </c>
      <c r="H11" s="111">
        <v>1628</v>
      </c>
      <c r="I11" s="111">
        <v>118</v>
      </c>
      <c r="J11" s="111">
        <v>7.24</v>
      </c>
      <c r="K11" s="111">
        <v>15986</v>
      </c>
      <c r="L11" s="111">
        <v>275</v>
      </c>
      <c r="M11" s="111">
        <v>1.72</v>
      </c>
    </row>
    <row r="12" spans="1:13" ht="22.5" customHeight="1" x14ac:dyDescent="0.25">
      <c r="A12" s="191" t="s">
        <v>133</v>
      </c>
      <c r="B12" s="111">
        <v>14063</v>
      </c>
      <c r="C12" s="111">
        <v>0</v>
      </c>
      <c r="D12" s="111">
        <v>0</v>
      </c>
      <c r="E12" s="111">
        <v>2220</v>
      </c>
      <c r="F12" s="111">
        <v>71</v>
      </c>
      <c r="G12" s="111">
        <v>3.19</v>
      </c>
      <c r="H12" s="111">
        <v>993</v>
      </c>
      <c r="I12" s="111">
        <v>60</v>
      </c>
      <c r="J12" s="111">
        <v>29.76</v>
      </c>
      <c r="K12" s="111">
        <v>17.276</v>
      </c>
      <c r="L12" s="111">
        <v>131</v>
      </c>
      <c r="M12" s="111">
        <v>0.75</v>
      </c>
    </row>
    <row r="13" spans="1:13" ht="22.5" customHeight="1" x14ac:dyDescent="0.25">
      <c r="A13" s="194" t="s">
        <v>323</v>
      </c>
      <c r="B13" s="111">
        <v>14607</v>
      </c>
      <c r="C13" s="111">
        <v>0</v>
      </c>
      <c r="D13" s="111">
        <v>0</v>
      </c>
      <c r="E13" s="111">
        <v>2381</v>
      </c>
      <c r="F13" s="111">
        <v>212</v>
      </c>
      <c r="G13" s="111">
        <v>8.9</v>
      </c>
      <c r="H13" s="111">
        <v>1398</v>
      </c>
      <c r="I13" s="111">
        <v>593</v>
      </c>
      <c r="J13" s="111">
        <v>42.41</v>
      </c>
      <c r="K13" s="111">
        <v>18.385999999999999</v>
      </c>
      <c r="L13" s="111">
        <v>805</v>
      </c>
      <c r="M13" s="111">
        <v>4.37</v>
      </c>
    </row>
  </sheetData>
  <mergeCells count="5">
    <mergeCell ref="B1:M1"/>
    <mergeCell ref="B2:D2"/>
    <mergeCell ref="E2:G2"/>
    <mergeCell ref="H2:J2"/>
    <mergeCell ref="K2:M2"/>
  </mergeCells>
  <hyperlinks>
    <hyperlink ref="A1" location="Menü!A1" display="TABLO 19 :" xr:uid="{00000000-0004-0000-1600-000000000000}"/>
  </hyperlinks>
  <pageMargins left="0.7" right="0.7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/>
  </sheetPr>
  <dimension ref="A1:H13"/>
  <sheetViews>
    <sheetView workbookViewId="0">
      <selection activeCell="K6" sqref="K6"/>
    </sheetView>
  </sheetViews>
  <sheetFormatPr defaultRowHeight="15" x14ac:dyDescent="0.25"/>
  <cols>
    <col min="1" max="1" width="17.140625" customWidth="1"/>
    <col min="2" max="2" width="15.140625" customWidth="1"/>
    <col min="3" max="4" width="12.7109375" customWidth="1"/>
    <col min="5" max="6" width="12.7109375" style="311" customWidth="1"/>
    <col min="7" max="8" width="12.7109375" customWidth="1"/>
  </cols>
  <sheetData>
    <row r="1" spans="1:8" ht="30" customHeight="1" thickTop="1" x14ac:dyDescent="0.25">
      <c r="A1" s="72" t="s">
        <v>143</v>
      </c>
      <c r="B1" s="495" t="s">
        <v>339</v>
      </c>
      <c r="C1" s="495"/>
      <c r="D1" s="495"/>
      <c r="E1" s="495"/>
      <c r="F1" s="495"/>
      <c r="G1" s="495"/>
      <c r="H1" s="495"/>
    </row>
    <row r="2" spans="1:8" ht="20.100000000000001" customHeight="1" x14ac:dyDescent="0.25">
      <c r="A2" s="499" t="s">
        <v>88</v>
      </c>
      <c r="B2" s="499" t="s">
        <v>94</v>
      </c>
      <c r="C2" s="499" t="s">
        <v>145</v>
      </c>
      <c r="D2" s="499"/>
      <c r="E2" s="419"/>
      <c r="F2" s="419" t="s">
        <v>455</v>
      </c>
      <c r="G2" s="499" t="s">
        <v>146</v>
      </c>
      <c r="H2" s="499"/>
    </row>
    <row r="3" spans="1:8" ht="30.75" customHeight="1" x14ac:dyDescent="0.25">
      <c r="A3" s="499"/>
      <c r="B3" s="499"/>
      <c r="C3" s="8" t="s">
        <v>144</v>
      </c>
      <c r="D3" s="8" t="s">
        <v>134</v>
      </c>
      <c r="E3" s="419"/>
      <c r="F3" s="419"/>
      <c r="G3" s="8" t="s">
        <v>144</v>
      </c>
      <c r="H3" s="8" t="s">
        <v>134</v>
      </c>
    </row>
    <row r="4" spans="1:8" ht="20.100000000000001" customHeight="1" x14ac:dyDescent="0.25">
      <c r="A4" s="13" t="s">
        <v>19</v>
      </c>
      <c r="B4" s="14">
        <v>839</v>
      </c>
      <c r="C4" s="14">
        <v>45</v>
      </c>
      <c r="D4" s="26">
        <f>IF(B4="","",(C4/B4))</f>
        <v>5.3635280095351609E-2</v>
      </c>
      <c r="E4" s="26"/>
      <c r="F4" s="14">
        <v>2012</v>
      </c>
      <c r="G4" s="14">
        <v>11</v>
      </c>
      <c r="H4" s="26">
        <f>IF(B4="","",(G4/B4))</f>
        <v>1.3110846245530394E-2</v>
      </c>
    </row>
    <row r="5" spans="1:8" ht="20.100000000000001" customHeight="1" x14ac:dyDescent="0.25">
      <c r="A5" s="8" t="s">
        <v>20</v>
      </c>
      <c r="B5" s="9">
        <v>883</v>
      </c>
      <c r="C5" s="9">
        <v>29</v>
      </c>
      <c r="D5" s="51">
        <f t="shared" ref="D5:D13" si="0">IF(B5="","",(C5/B5))</f>
        <v>3.2842582106455263E-2</v>
      </c>
      <c r="E5" s="51"/>
      <c r="F5" s="14">
        <v>2013</v>
      </c>
      <c r="G5" s="9">
        <v>6</v>
      </c>
      <c r="H5" s="51">
        <f t="shared" ref="H5:H11" si="1">IF(B5="","",(G5/B5))</f>
        <v>6.7950169875424689E-3</v>
      </c>
    </row>
    <row r="6" spans="1:8" ht="20.100000000000001" customHeight="1" x14ac:dyDescent="0.25">
      <c r="A6" s="13" t="s">
        <v>47</v>
      </c>
      <c r="B6" s="14">
        <v>1074</v>
      </c>
      <c r="C6" s="14">
        <v>29</v>
      </c>
      <c r="D6" s="26">
        <f t="shared" si="0"/>
        <v>2.7001862197392923E-2</v>
      </c>
      <c r="E6" s="26"/>
      <c r="F6" s="14">
        <v>2014</v>
      </c>
      <c r="G6" s="14">
        <v>8</v>
      </c>
      <c r="H6" s="26">
        <f t="shared" si="1"/>
        <v>7.4487895716945996E-3</v>
      </c>
    </row>
    <row r="7" spans="1:8" ht="20.100000000000001" customHeight="1" x14ac:dyDescent="0.25">
      <c r="A7" s="119" t="s">
        <v>104</v>
      </c>
      <c r="B7" s="9">
        <v>1179</v>
      </c>
      <c r="C7" s="9">
        <v>408</v>
      </c>
      <c r="D7" s="51">
        <f t="shared" si="0"/>
        <v>0.34605597964376589</v>
      </c>
      <c r="E7" s="51"/>
      <c r="F7" s="14">
        <v>2015</v>
      </c>
      <c r="G7" s="9">
        <v>33</v>
      </c>
      <c r="H7" s="51">
        <f t="shared" si="1"/>
        <v>2.7989821882951654E-2</v>
      </c>
    </row>
    <row r="8" spans="1:8" ht="20.100000000000001" customHeight="1" x14ac:dyDescent="0.25">
      <c r="A8" s="120" t="s">
        <v>105</v>
      </c>
      <c r="B8" s="14">
        <v>1316</v>
      </c>
      <c r="C8" s="14">
        <v>384</v>
      </c>
      <c r="D8" s="26">
        <f t="shared" si="0"/>
        <v>0.2917933130699088</v>
      </c>
      <c r="E8" s="26"/>
      <c r="F8" s="14">
        <v>2016</v>
      </c>
      <c r="G8" s="14">
        <v>31</v>
      </c>
      <c r="H8" s="26">
        <f t="shared" si="1"/>
        <v>2.3556231003039513E-2</v>
      </c>
    </row>
    <row r="9" spans="1:8" ht="20.100000000000001" customHeight="1" x14ac:dyDescent="0.25">
      <c r="A9" s="120" t="s">
        <v>106</v>
      </c>
      <c r="B9" s="9">
        <v>1266</v>
      </c>
      <c r="C9" s="9">
        <v>126</v>
      </c>
      <c r="D9" s="51">
        <f t="shared" si="0"/>
        <v>9.9526066350710901E-2</v>
      </c>
      <c r="E9" s="51"/>
      <c r="F9" s="14">
        <v>2017</v>
      </c>
      <c r="G9" s="9">
        <v>4</v>
      </c>
      <c r="H9" s="51">
        <f t="shared" si="1"/>
        <v>3.1595576619273301E-3</v>
      </c>
    </row>
    <row r="10" spans="1:8" ht="20.100000000000001" customHeight="1" x14ac:dyDescent="0.25">
      <c r="A10" s="137" t="s">
        <v>107</v>
      </c>
      <c r="B10" s="14">
        <v>1261</v>
      </c>
      <c r="C10" s="14">
        <v>7</v>
      </c>
      <c r="D10" s="26">
        <f t="shared" si="0"/>
        <v>5.5511498810467885E-3</v>
      </c>
      <c r="E10" s="26"/>
      <c r="F10" s="14">
        <v>2018</v>
      </c>
      <c r="G10" s="14">
        <v>16</v>
      </c>
      <c r="H10" s="26">
        <f t="shared" si="1"/>
        <v>1.2688342585249802E-2</v>
      </c>
    </row>
    <row r="11" spans="1:8" x14ac:dyDescent="0.25">
      <c r="A11" s="190" t="s">
        <v>108</v>
      </c>
      <c r="B11" s="14">
        <v>1315</v>
      </c>
      <c r="C11" s="14">
        <v>176</v>
      </c>
      <c r="D11" s="26">
        <f t="shared" si="0"/>
        <v>0.1338403041825095</v>
      </c>
      <c r="E11" s="26"/>
      <c r="F11" s="14">
        <v>2019</v>
      </c>
      <c r="G11" s="14">
        <v>12</v>
      </c>
      <c r="H11" s="26">
        <f t="shared" si="1"/>
        <v>9.125475285171103E-3</v>
      </c>
    </row>
    <row r="12" spans="1:8" x14ac:dyDescent="0.25">
      <c r="A12" s="190" t="s">
        <v>133</v>
      </c>
      <c r="B12" s="14">
        <v>1325</v>
      </c>
      <c r="C12" s="14">
        <v>126</v>
      </c>
      <c r="D12" s="26">
        <f t="shared" si="0"/>
        <v>9.5094339622641508E-2</v>
      </c>
      <c r="E12" s="26"/>
      <c r="F12" s="14">
        <v>2020</v>
      </c>
      <c r="G12" s="14">
        <v>10</v>
      </c>
      <c r="H12" s="26">
        <v>7.4999999999999997E-3</v>
      </c>
    </row>
    <row r="13" spans="1:8" x14ac:dyDescent="0.25">
      <c r="A13" s="396" t="s">
        <v>323</v>
      </c>
      <c r="B13" s="14">
        <v>1349</v>
      </c>
      <c r="C13" s="14">
        <v>1631</v>
      </c>
      <c r="D13" s="26">
        <f t="shared" si="0"/>
        <v>1.2090437361008155</v>
      </c>
      <c r="E13" s="26"/>
      <c r="F13" s="14">
        <v>2021</v>
      </c>
      <c r="G13" s="14">
        <v>13</v>
      </c>
      <c r="H13" s="26"/>
    </row>
  </sheetData>
  <mergeCells count="5">
    <mergeCell ref="G2:H2"/>
    <mergeCell ref="A2:A3"/>
    <mergeCell ref="B2:B3"/>
    <mergeCell ref="C2:D2"/>
    <mergeCell ref="B1:H1"/>
  </mergeCells>
  <hyperlinks>
    <hyperlink ref="A1" location="Menü!A1" display="TABLO 20 :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J14"/>
  <sheetViews>
    <sheetView workbookViewId="0">
      <selection activeCell="J4" sqref="J4"/>
    </sheetView>
  </sheetViews>
  <sheetFormatPr defaultRowHeight="12.75" x14ac:dyDescent="0.2"/>
  <cols>
    <col min="1" max="1" width="16.140625" style="11" customWidth="1"/>
    <col min="2" max="2" width="11.85546875" style="11" customWidth="1"/>
    <col min="3" max="3" width="11.42578125" style="11" customWidth="1"/>
    <col min="4" max="4" width="15.5703125" style="11" customWidth="1"/>
    <col min="5" max="6" width="11.5703125" style="11" customWidth="1"/>
    <col min="7" max="8" width="11.42578125" style="11" customWidth="1"/>
    <col min="9" max="9" width="11.42578125" style="92" customWidth="1"/>
    <col min="10" max="10" width="33.28515625" style="11" customWidth="1"/>
    <col min="11" max="16384" width="9.140625" style="11"/>
  </cols>
  <sheetData>
    <row r="1" spans="1:10" ht="30.75" customHeight="1" thickTop="1" x14ac:dyDescent="0.2">
      <c r="A1" s="72" t="s">
        <v>149</v>
      </c>
      <c r="B1" s="495" t="s">
        <v>319</v>
      </c>
      <c r="C1" s="495"/>
      <c r="D1" s="495"/>
      <c r="E1" s="495"/>
      <c r="F1" s="495"/>
      <c r="G1" s="495"/>
      <c r="H1" s="495"/>
      <c r="I1" s="495"/>
    </row>
    <row r="2" spans="1:10" ht="12.75" customHeight="1" x14ac:dyDescent="0.2">
      <c r="A2" s="497"/>
      <c r="B2" s="579" t="s">
        <v>147</v>
      </c>
      <c r="C2" s="580"/>
      <c r="D2" s="580"/>
      <c r="E2" s="581"/>
      <c r="F2" s="499" t="s">
        <v>148</v>
      </c>
      <c r="G2" s="499"/>
      <c r="H2" s="499"/>
      <c r="I2" s="499"/>
    </row>
    <row r="3" spans="1:10" x14ac:dyDescent="0.2">
      <c r="A3" s="498"/>
      <c r="B3" s="582"/>
      <c r="C3" s="583"/>
      <c r="D3" s="583"/>
      <c r="E3" s="584"/>
      <c r="F3" s="499"/>
      <c r="G3" s="499"/>
      <c r="H3" s="499"/>
      <c r="I3" s="499"/>
    </row>
    <row r="4" spans="1:10" ht="53.25" customHeight="1" x14ac:dyDescent="0.2">
      <c r="A4" s="48" t="s">
        <v>88</v>
      </c>
      <c r="B4" s="395" t="s">
        <v>180</v>
      </c>
      <c r="C4" s="395" t="s">
        <v>95</v>
      </c>
      <c r="D4" s="395" t="s">
        <v>424</v>
      </c>
      <c r="E4" s="395" t="s">
        <v>182</v>
      </c>
      <c r="F4" s="395" t="s">
        <v>180</v>
      </c>
      <c r="G4" s="395" t="s">
        <v>95</v>
      </c>
      <c r="H4" s="395" t="s">
        <v>424</v>
      </c>
      <c r="I4" s="395" t="s">
        <v>182</v>
      </c>
    </row>
    <row r="5" spans="1:10" ht="20.100000000000001" customHeight="1" x14ac:dyDescent="0.2">
      <c r="A5" s="486" t="s">
        <v>19</v>
      </c>
      <c r="B5" s="487">
        <v>839</v>
      </c>
      <c r="C5" s="487">
        <v>43</v>
      </c>
      <c r="D5" s="487">
        <v>924</v>
      </c>
      <c r="E5" s="487">
        <v>0</v>
      </c>
      <c r="F5" s="487">
        <v>839</v>
      </c>
      <c r="G5" s="487">
        <v>2</v>
      </c>
      <c r="H5" s="487">
        <v>924</v>
      </c>
      <c r="I5" s="487">
        <v>0</v>
      </c>
    </row>
    <row r="6" spans="1:10" ht="20.100000000000001" customHeight="1" x14ac:dyDescent="0.2">
      <c r="A6" s="485" t="s">
        <v>20</v>
      </c>
      <c r="B6" s="9">
        <v>883</v>
      </c>
      <c r="C6" s="9">
        <v>55</v>
      </c>
      <c r="D6" s="487">
        <v>973</v>
      </c>
      <c r="E6" s="487">
        <v>0</v>
      </c>
      <c r="F6" s="9">
        <v>883</v>
      </c>
      <c r="G6" s="9">
        <v>2</v>
      </c>
      <c r="H6" s="487">
        <v>973</v>
      </c>
      <c r="I6" s="9">
        <v>0</v>
      </c>
    </row>
    <row r="7" spans="1:10" ht="20.100000000000001" customHeight="1" x14ac:dyDescent="0.2">
      <c r="A7" s="486" t="s">
        <v>47</v>
      </c>
      <c r="B7" s="487">
        <v>1074</v>
      </c>
      <c r="C7" s="487">
        <v>62</v>
      </c>
      <c r="D7" s="487">
        <v>1162</v>
      </c>
      <c r="E7" s="487">
        <v>1</v>
      </c>
      <c r="F7" s="487">
        <v>1074</v>
      </c>
      <c r="G7" s="487">
        <v>2</v>
      </c>
      <c r="H7" s="487">
        <v>1162</v>
      </c>
      <c r="I7" s="487">
        <v>0</v>
      </c>
    </row>
    <row r="8" spans="1:10" ht="20.100000000000001" customHeight="1" x14ac:dyDescent="0.2">
      <c r="A8" s="485" t="s">
        <v>104</v>
      </c>
      <c r="B8" s="9">
        <v>1179</v>
      </c>
      <c r="C8" s="9">
        <v>85</v>
      </c>
      <c r="D8" s="487">
        <v>1264</v>
      </c>
      <c r="E8" s="487">
        <v>2</v>
      </c>
      <c r="F8" s="9">
        <v>1179</v>
      </c>
      <c r="G8" s="9">
        <v>1</v>
      </c>
      <c r="H8" s="487">
        <v>1264</v>
      </c>
      <c r="I8" s="9">
        <v>0</v>
      </c>
    </row>
    <row r="9" spans="1:10" ht="20.100000000000001" customHeight="1" x14ac:dyDescent="0.2">
      <c r="A9" s="486" t="s">
        <v>105</v>
      </c>
      <c r="B9" s="487">
        <v>1316</v>
      </c>
      <c r="C9" s="487">
        <v>86</v>
      </c>
      <c r="D9" s="487">
        <v>1398</v>
      </c>
      <c r="E9" s="487">
        <v>2</v>
      </c>
      <c r="F9" s="487">
        <v>1316</v>
      </c>
      <c r="G9" s="487">
        <v>1</v>
      </c>
      <c r="H9" s="487">
        <v>1398</v>
      </c>
      <c r="I9" s="487">
        <v>0</v>
      </c>
    </row>
    <row r="10" spans="1:10" ht="20.100000000000001" customHeight="1" x14ac:dyDescent="0.2">
      <c r="A10" s="485" t="s">
        <v>106</v>
      </c>
      <c r="B10" s="9">
        <v>1266</v>
      </c>
      <c r="C10" s="9">
        <v>91</v>
      </c>
      <c r="D10" s="487">
        <v>1356</v>
      </c>
      <c r="E10" s="487">
        <v>2</v>
      </c>
      <c r="F10" s="9">
        <v>1266</v>
      </c>
      <c r="G10" s="9">
        <v>0</v>
      </c>
      <c r="H10" s="487">
        <v>1356</v>
      </c>
      <c r="I10" s="9">
        <v>0</v>
      </c>
    </row>
    <row r="11" spans="1:10" ht="20.100000000000001" customHeight="1" x14ac:dyDescent="0.2">
      <c r="A11" s="486" t="s">
        <v>107</v>
      </c>
      <c r="B11" s="487">
        <v>1261</v>
      </c>
      <c r="C11" s="487">
        <v>88</v>
      </c>
      <c r="D11" s="174">
        <v>1358</v>
      </c>
      <c r="E11" s="174">
        <v>2</v>
      </c>
      <c r="F11" s="487">
        <v>1261</v>
      </c>
      <c r="G11" s="487">
        <v>0</v>
      </c>
      <c r="H11" s="174">
        <v>1358</v>
      </c>
      <c r="I11" s="168">
        <v>0</v>
      </c>
    </row>
    <row r="12" spans="1:10" ht="20.100000000000001" customHeight="1" x14ac:dyDescent="0.2">
      <c r="A12" s="486" t="s">
        <v>108</v>
      </c>
      <c r="B12" s="487">
        <v>1315</v>
      </c>
      <c r="C12" s="487">
        <v>50</v>
      </c>
      <c r="D12" s="174">
        <v>1500</v>
      </c>
      <c r="E12" s="174">
        <v>4</v>
      </c>
      <c r="F12" s="487">
        <v>1315</v>
      </c>
      <c r="G12" s="487">
        <v>2</v>
      </c>
      <c r="H12" s="174">
        <v>1500</v>
      </c>
      <c r="I12" s="168">
        <v>0</v>
      </c>
    </row>
    <row r="13" spans="1:10" ht="20.100000000000001" customHeight="1" x14ac:dyDescent="0.2">
      <c r="A13" s="486" t="s">
        <v>133</v>
      </c>
      <c r="B13" s="487">
        <v>1325</v>
      </c>
      <c r="C13" s="487">
        <v>109</v>
      </c>
      <c r="D13" s="174">
        <v>1425</v>
      </c>
      <c r="E13" s="174">
        <v>2</v>
      </c>
      <c r="F13" s="487">
        <v>1325</v>
      </c>
      <c r="G13" s="487">
        <v>5</v>
      </c>
      <c r="H13" s="174">
        <v>1425</v>
      </c>
      <c r="I13" s="168">
        <v>0</v>
      </c>
    </row>
    <row r="14" spans="1:10" ht="20.25" customHeight="1" x14ac:dyDescent="0.2">
      <c r="A14" s="486" t="s">
        <v>323</v>
      </c>
      <c r="B14" s="203">
        <v>1227</v>
      </c>
      <c r="C14" s="203">
        <v>141</v>
      </c>
      <c r="D14" s="203">
        <v>1445</v>
      </c>
      <c r="E14" s="203">
        <v>143</v>
      </c>
      <c r="F14" s="203">
        <v>1227</v>
      </c>
      <c r="G14" s="203">
        <v>5</v>
      </c>
      <c r="H14" s="203">
        <v>1445</v>
      </c>
      <c r="I14" s="203">
        <v>0</v>
      </c>
      <c r="J14" s="11" t="s">
        <v>454</v>
      </c>
    </row>
  </sheetData>
  <mergeCells count="4">
    <mergeCell ref="A2:A3"/>
    <mergeCell ref="B2:E3"/>
    <mergeCell ref="B1:I1"/>
    <mergeCell ref="F2:I3"/>
  </mergeCells>
  <hyperlinks>
    <hyperlink ref="A1" location="Menü!A1" display="TABLO 21 :" xr:uid="{00000000-0004-0000-1800-000000000000}"/>
  </hyperlinks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/>
  </sheetPr>
  <dimension ref="A1:E42"/>
  <sheetViews>
    <sheetView workbookViewId="0">
      <selection activeCell="H40" sqref="H40"/>
    </sheetView>
  </sheetViews>
  <sheetFormatPr defaultRowHeight="12.75" x14ac:dyDescent="0.2"/>
  <cols>
    <col min="1" max="1" width="16.5703125" style="11" customWidth="1"/>
    <col min="2" max="2" width="24.85546875" style="11" customWidth="1"/>
    <col min="3" max="3" width="10.7109375" style="11" customWidth="1"/>
    <col min="4" max="4" width="11.140625" style="11" customWidth="1"/>
    <col min="5" max="5" width="15" style="11" customWidth="1"/>
    <col min="6" max="16384" width="9.140625" style="11"/>
  </cols>
  <sheetData>
    <row r="1" spans="1:5" ht="30" customHeight="1" thickTop="1" x14ac:dyDescent="0.2">
      <c r="A1" s="72" t="s">
        <v>150</v>
      </c>
      <c r="B1" s="495" t="s">
        <v>151</v>
      </c>
      <c r="C1" s="495"/>
      <c r="D1" s="495"/>
      <c r="E1" s="495"/>
    </row>
    <row r="2" spans="1:5" ht="51" customHeight="1" x14ac:dyDescent="0.2">
      <c r="A2" s="52" t="s">
        <v>76</v>
      </c>
      <c r="B2" s="8" t="s">
        <v>96</v>
      </c>
      <c r="C2" s="8" t="s">
        <v>97</v>
      </c>
      <c r="D2" s="8" t="s">
        <v>98</v>
      </c>
      <c r="E2" s="8" t="s">
        <v>99</v>
      </c>
    </row>
    <row r="3" spans="1:5" ht="20.100000000000001" customHeight="1" x14ac:dyDescent="0.2">
      <c r="A3" s="586">
        <v>2013</v>
      </c>
      <c r="B3" s="39" t="s">
        <v>100</v>
      </c>
      <c r="C3" s="23">
        <v>298</v>
      </c>
      <c r="D3" s="23">
        <v>5539</v>
      </c>
      <c r="E3" s="23">
        <v>797</v>
      </c>
    </row>
    <row r="4" spans="1:5" ht="20.100000000000001" customHeight="1" x14ac:dyDescent="0.2">
      <c r="A4" s="587"/>
      <c r="B4" s="39" t="s">
        <v>101</v>
      </c>
      <c r="C4" s="23">
        <v>178</v>
      </c>
      <c r="D4" s="23">
        <v>2937</v>
      </c>
      <c r="E4" s="23">
        <v>2327</v>
      </c>
    </row>
    <row r="5" spans="1:5" ht="20.100000000000001" customHeight="1" x14ac:dyDescent="0.2">
      <c r="A5" s="587"/>
      <c r="B5" s="39" t="s">
        <v>102</v>
      </c>
      <c r="C5" s="23">
        <v>43</v>
      </c>
      <c r="D5" s="23">
        <v>184</v>
      </c>
      <c r="E5" s="23">
        <v>145</v>
      </c>
    </row>
    <row r="6" spans="1:5" ht="20.100000000000001" customHeight="1" x14ac:dyDescent="0.2">
      <c r="A6" s="588"/>
      <c r="B6" s="49" t="s">
        <v>103</v>
      </c>
      <c r="C6" s="53">
        <v>519</v>
      </c>
      <c r="D6" s="53">
        <v>8660</v>
      </c>
      <c r="E6" s="53">
        <v>3269</v>
      </c>
    </row>
    <row r="7" spans="1:5" ht="20.100000000000001" customHeight="1" x14ac:dyDescent="0.2">
      <c r="A7" s="589">
        <v>2014</v>
      </c>
      <c r="B7" s="37" t="s">
        <v>100</v>
      </c>
      <c r="C7" s="19">
        <v>467</v>
      </c>
      <c r="D7" s="19">
        <v>7644</v>
      </c>
      <c r="E7" s="19">
        <v>554</v>
      </c>
    </row>
    <row r="8" spans="1:5" ht="20.100000000000001" customHeight="1" x14ac:dyDescent="0.2">
      <c r="A8" s="590"/>
      <c r="B8" s="37" t="s">
        <v>101</v>
      </c>
      <c r="C8" s="19">
        <v>269</v>
      </c>
      <c r="D8" s="19">
        <v>3652</v>
      </c>
      <c r="E8" s="19">
        <v>3279</v>
      </c>
    </row>
    <row r="9" spans="1:5" ht="20.100000000000001" customHeight="1" x14ac:dyDescent="0.2">
      <c r="A9" s="590"/>
      <c r="B9" s="37" t="s">
        <v>102</v>
      </c>
      <c r="C9" s="19">
        <v>27</v>
      </c>
      <c r="D9" s="19">
        <v>111</v>
      </c>
      <c r="E9" s="19">
        <v>71</v>
      </c>
    </row>
    <row r="10" spans="1:5" ht="20.100000000000001" customHeight="1" x14ac:dyDescent="0.2">
      <c r="A10" s="591"/>
      <c r="B10" s="48" t="s">
        <v>103</v>
      </c>
      <c r="C10" s="10">
        <v>763</v>
      </c>
      <c r="D10" s="10">
        <v>11407</v>
      </c>
      <c r="E10" s="10">
        <v>3904</v>
      </c>
    </row>
    <row r="11" spans="1:5" ht="20.100000000000001" customHeight="1" x14ac:dyDescent="0.2">
      <c r="A11" s="592">
        <v>2015</v>
      </c>
      <c r="B11" s="39" t="s">
        <v>100</v>
      </c>
      <c r="C11" s="111">
        <v>383</v>
      </c>
      <c r="D11" s="111">
        <v>5777</v>
      </c>
      <c r="E11" s="111">
        <v>4437</v>
      </c>
    </row>
    <row r="12" spans="1:5" ht="20.100000000000001" customHeight="1" x14ac:dyDescent="0.2">
      <c r="A12" s="592"/>
      <c r="B12" s="39" t="s">
        <v>101</v>
      </c>
      <c r="C12" s="111">
        <v>206</v>
      </c>
      <c r="D12" s="111">
        <v>3338</v>
      </c>
      <c r="E12" s="111">
        <v>2368</v>
      </c>
    </row>
    <row r="13" spans="1:5" ht="20.100000000000001" customHeight="1" x14ac:dyDescent="0.2">
      <c r="A13" s="592"/>
      <c r="B13" s="39" t="s">
        <v>102</v>
      </c>
      <c r="C13" s="111">
        <v>36</v>
      </c>
      <c r="D13" s="111">
        <v>117</v>
      </c>
      <c r="E13" s="111">
        <v>45</v>
      </c>
    </row>
    <row r="14" spans="1:5" ht="20.100000000000001" customHeight="1" x14ac:dyDescent="0.2">
      <c r="A14" s="592"/>
      <c r="B14" s="49" t="s">
        <v>103</v>
      </c>
      <c r="C14" s="146">
        <v>625</v>
      </c>
      <c r="D14" s="146">
        <v>9232</v>
      </c>
      <c r="E14" s="146">
        <v>6850</v>
      </c>
    </row>
    <row r="15" spans="1:5" ht="20.100000000000001" customHeight="1" x14ac:dyDescent="0.2">
      <c r="A15" s="585">
        <v>2016</v>
      </c>
      <c r="B15" s="37" t="s">
        <v>100</v>
      </c>
      <c r="C15" s="19">
        <v>353</v>
      </c>
      <c r="D15" s="19">
        <v>5431</v>
      </c>
      <c r="E15" s="19">
        <v>2514</v>
      </c>
    </row>
    <row r="16" spans="1:5" ht="20.100000000000001" customHeight="1" x14ac:dyDescent="0.2">
      <c r="A16" s="585"/>
      <c r="B16" s="37" t="s">
        <v>101</v>
      </c>
      <c r="C16" s="19">
        <v>218</v>
      </c>
      <c r="D16" s="19">
        <v>3406</v>
      </c>
      <c r="E16" s="19">
        <v>2335</v>
      </c>
    </row>
    <row r="17" spans="1:5" ht="20.100000000000001" customHeight="1" x14ac:dyDescent="0.2">
      <c r="A17" s="585"/>
      <c r="B17" s="37" t="s">
        <v>102</v>
      </c>
      <c r="C17" s="19">
        <v>35</v>
      </c>
      <c r="D17" s="19">
        <v>133</v>
      </c>
      <c r="E17" s="19">
        <v>29</v>
      </c>
    </row>
    <row r="18" spans="1:5" ht="20.100000000000001" customHeight="1" x14ac:dyDescent="0.2">
      <c r="A18" s="585"/>
      <c r="B18" s="48" t="s">
        <v>103</v>
      </c>
      <c r="C18" s="10">
        <f>SUM(C15:C17)</f>
        <v>606</v>
      </c>
      <c r="D18" s="10">
        <f>SUM(D15:D17)</f>
        <v>8970</v>
      </c>
      <c r="E18" s="10">
        <f>SUM(E15:E17)</f>
        <v>4878</v>
      </c>
    </row>
    <row r="19" spans="1:5" ht="20.100000000000001" customHeight="1" x14ac:dyDescent="0.2">
      <c r="A19" s="592">
        <v>2017</v>
      </c>
      <c r="B19" s="39" t="s">
        <v>100</v>
      </c>
      <c r="C19" s="23">
        <v>436</v>
      </c>
      <c r="D19" s="23">
        <v>6976</v>
      </c>
      <c r="E19" s="23">
        <v>4057</v>
      </c>
    </row>
    <row r="20" spans="1:5" ht="20.100000000000001" customHeight="1" x14ac:dyDescent="0.2">
      <c r="A20" s="592"/>
      <c r="B20" s="39" t="s">
        <v>101</v>
      </c>
      <c r="C20" s="23">
        <v>232</v>
      </c>
      <c r="D20" s="23">
        <v>3705</v>
      </c>
      <c r="E20" s="23">
        <v>2597</v>
      </c>
    </row>
    <row r="21" spans="1:5" ht="20.100000000000001" customHeight="1" x14ac:dyDescent="0.2">
      <c r="A21" s="592"/>
      <c r="B21" s="39" t="s">
        <v>102</v>
      </c>
      <c r="C21" s="23">
        <v>38</v>
      </c>
      <c r="D21" s="23">
        <v>82</v>
      </c>
      <c r="E21" s="23">
        <v>29</v>
      </c>
    </row>
    <row r="22" spans="1:5" ht="20.100000000000001" customHeight="1" x14ac:dyDescent="0.2">
      <c r="A22" s="592"/>
      <c r="B22" s="49" t="s">
        <v>103</v>
      </c>
      <c r="C22" s="53">
        <f>SUM(C19:C21)</f>
        <v>706</v>
      </c>
      <c r="D22" s="53">
        <f>SUM(D19:D21)</f>
        <v>10763</v>
      </c>
      <c r="E22" s="53">
        <f>SUM(E19:E21)</f>
        <v>6683</v>
      </c>
    </row>
    <row r="23" spans="1:5" ht="20.100000000000001" customHeight="1" x14ac:dyDescent="0.2">
      <c r="A23" s="585">
        <v>2018</v>
      </c>
      <c r="B23" s="37" t="s">
        <v>100</v>
      </c>
      <c r="C23" s="19">
        <v>852</v>
      </c>
      <c r="D23" s="19">
        <v>9001</v>
      </c>
      <c r="E23" s="19">
        <v>694</v>
      </c>
    </row>
    <row r="24" spans="1:5" ht="20.100000000000001" customHeight="1" x14ac:dyDescent="0.2">
      <c r="A24" s="585"/>
      <c r="B24" s="37" t="s">
        <v>101</v>
      </c>
      <c r="C24" s="19">
        <v>264</v>
      </c>
      <c r="D24" s="19">
        <v>4518</v>
      </c>
      <c r="E24" s="19">
        <v>815</v>
      </c>
    </row>
    <row r="25" spans="1:5" ht="20.100000000000001" customHeight="1" x14ac:dyDescent="0.2">
      <c r="A25" s="585"/>
      <c r="B25" s="37" t="s">
        <v>102</v>
      </c>
      <c r="C25" s="19">
        <v>63</v>
      </c>
      <c r="D25" s="19">
        <v>507</v>
      </c>
      <c r="E25" s="19">
        <v>13</v>
      </c>
    </row>
    <row r="26" spans="1:5" ht="20.100000000000001" customHeight="1" x14ac:dyDescent="0.2">
      <c r="A26" s="585"/>
      <c r="B26" s="48" t="s">
        <v>103</v>
      </c>
      <c r="C26" s="10">
        <v>1179</v>
      </c>
      <c r="D26" s="10">
        <v>14026</v>
      </c>
      <c r="E26" s="10">
        <v>1522</v>
      </c>
    </row>
    <row r="27" spans="1:5" ht="20.100000000000001" customHeight="1" x14ac:dyDescent="0.2">
      <c r="A27" s="592">
        <v>2019</v>
      </c>
      <c r="B27" s="39" t="s">
        <v>100</v>
      </c>
      <c r="C27" s="23">
        <v>662</v>
      </c>
      <c r="D27" s="23">
        <v>8159</v>
      </c>
      <c r="E27" s="23">
        <v>2576</v>
      </c>
    </row>
    <row r="28" spans="1:5" ht="20.100000000000001" customHeight="1" x14ac:dyDescent="0.2">
      <c r="A28" s="592"/>
      <c r="B28" s="39" t="s">
        <v>101</v>
      </c>
      <c r="C28" s="23">
        <v>251</v>
      </c>
      <c r="D28" s="23">
        <v>4150</v>
      </c>
      <c r="E28" s="23">
        <v>2243</v>
      </c>
    </row>
    <row r="29" spans="1:5" ht="20.100000000000001" customHeight="1" x14ac:dyDescent="0.2">
      <c r="A29" s="592"/>
      <c r="B29" s="39" t="s">
        <v>102</v>
      </c>
      <c r="C29" s="23">
        <v>79</v>
      </c>
      <c r="D29" s="23">
        <v>529</v>
      </c>
      <c r="E29" s="23">
        <v>241</v>
      </c>
    </row>
    <row r="30" spans="1:5" ht="20.100000000000001" customHeight="1" x14ac:dyDescent="0.2">
      <c r="A30" s="592"/>
      <c r="B30" s="57" t="s">
        <v>103</v>
      </c>
      <c r="C30" s="53">
        <v>992</v>
      </c>
      <c r="D30" s="53">
        <v>12838</v>
      </c>
      <c r="E30" s="53">
        <v>5060</v>
      </c>
    </row>
    <row r="31" spans="1:5" ht="20.100000000000001" customHeight="1" x14ac:dyDescent="0.2">
      <c r="A31" s="585">
        <v>2020</v>
      </c>
      <c r="B31" s="37" t="s">
        <v>100</v>
      </c>
      <c r="C31" s="19">
        <v>283</v>
      </c>
      <c r="D31" s="19">
        <v>3178</v>
      </c>
      <c r="E31" s="19">
        <v>1116</v>
      </c>
    </row>
    <row r="32" spans="1:5" ht="20.100000000000001" customHeight="1" x14ac:dyDescent="0.2">
      <c r="A32" s="585"/>
      <c r="B32" s="37" t="s">
        <v>101</v>
      </c>
      <c r="C32" s="19">
        <v>157</v>
      </c>
      <c r="D32" s="19">
        <v>2367</v>
      </c>
      <c r="E32" s="19">
        <v>947</v>
      </c>
    </row>
    <row r="33" spans="1:5" ht="20.100000000000001" customHeight="1" x14ac:dyDescent="0.2">
      <c r="A33" s="585"/>
      <c r="B33" s="37" t="s">
        <v>102</v>
      </c>
      <c r="C33" s="19">
        <v>25</v>
      </c>
      <c r="D33" s="19">
        <v>136</v>
      </c>
      <c r="E33" s="19">
        <v>15</v>
      </c>
    </row>
    <row r="34" spans="1:5" ht="20.100000000000001" customHeight="1" x14ac:dyDescent="0.2">
      <c r="A34" s="585"/>
      <c r="B34" s="48" t="s">
        <v>103</v>
      </c>
      <c r="C34" s="55">
        <v>465</v>
      </c>
      <c r="D34" s="55">
        <v>5681</v>
      </c>
      <c r="E34" s="55">
        <v>2078</v>
      </c>
    </row>
    <row r="35" spans="1:5" x14ac:dyDescent="0.2">
      <c r="A35" s="585">
        <v>2021</v>
      </c>
      <c r="B35" s="37" t="s">
        <v>100</v>
      </c>
      <c r="C35" s="19">
        <v>5</v>
      </c>
      <c r="D35" s="19">
        <v>64</v>
      </c>
      <c r="E35" s="19">
        <v>38</v>
      </c>
    </row>
    <row r="36" spans="1:5" ht="25.5" x14ac:dyDescent="0.2">
      <c r="A36" s="585"/>
      <c r="B36" s="37" t="s">
        <v>101</v>
      </c>
      <c r="C36" s="19">
        <v>3</v>
      </c>
      <c r="D36" s="19">
        <v>43</v>
      </c>
      <c r="E36" s="19">
        <v>16</v>
      </c>
    </row>
    <row r="37" spans="1:5" x14ac:dyDescent="0.2">
      <c r="A37" s="585"/>
      <c r="B37" s="37" t="s">
        <v>102</v>
      </c>
      <c r="C37" s="19">
        <v>0</v>
      </c>
      <c r="D37" s="19">
        <v>0</v>
      </c>
      <c r="E37" s="19">
        <v>0</v>
      </c>
    </row>
    <row r="38" spans="1:5" x14ac:dyDescent="0.2">
      <c r="A38" s="585"/>
      <c r="B38" s="48" t="s">
        <v>103</v>
      </c>
      <c r="C38" s="313">
        <v>8</v>
      </c>
      <c r="D38" s="313">
        <v>107</v>
      </c>
      <c r="E38" s="313">
        <v>54</v>
      </c>
    </row>
    <row r="39" spans="1:5" x14ac:dyDescent="0.2">
      <c r="A39" s="585">
        <v>2022</v>
      </c>
      <c r="B39" s="37" t="s">
        <v>100</v>
      </c>
      <c r="C39" s="19">
        <v>200</v>
      </c>
      <c r="D39" s="19">
        <v>2455</v>
      </c>
      <c r="E39" s="19">
        <v>512</v>
      </c>
    </row>
    <row r="40" spans="1:5" ht="25.5" x14ac:dyDescent="0.2">
      <c r="A40" s="585"/>
      <c r="B40" s="37" t="s">
        <v>101</v>
      </c>
      <c r="C40" s="19">
        <v>71</v>
      </c>
      <c r="D40" s="19">
        <v>1014</v>
      </c>
      <c r="E40" s="19">
        <v>368</v>
      </c>
    </row>
    <row r="41" spans="1:5" x14ac:dyDescent="0.2">
      <c r="A41" s="585"/>
      <c r="B41" s="37" t="s">
        <v>102</v>
      </c>
      <c r="C41" s="19">
        <v>11</v>
      </c>
      <c r="D41" s="19">
        <v>42</v>
      </c>
      <c r="E41" s="19">
        <v>8</v>
      </c>
    </row>
    <row r="42" spans="1:5" x14ac:dyDescent="0.2">
      <c r="A42" s="585"/>
      <c r="B42" s="48" t="s">
        <v>103</v>
      </c>
      <c r="C42" s="482">
        <v>282</v>
      </c>
      <c r="D42" s="482">
        <v>3511</v>
      </c>
      <c r="E42" s="482">
        <v>888</v>
      </c>
    </row>
  </sheetData>
  <mergeCells count="11">
    <mergeCell ref="A39:A42"/>
    <mergeCell ref="A35:A38"/>
    <mergeCell ref="B1:E1"/>
    <mergeCell ref="A3:A6"/>
    <mergeCell ref="A7:A10"/>
    <mergeCell ref="A27:A30"/>
    <mergeCell ref="A31:A34"/>
    <mergeCell ref="A11:A14"/>
    <mergeCell ref="A15:A18"/>
    <mergeCell ref="A19:A22"/>
    <mergeCell ref="A23:A26"/>
  </mergeCells>
  <hyperlinks>
    <hyperlink ref="A1" location="Menü!A1" display="TABLO 22 :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12"/>
  <sheetViews>
    <sheetView workbookViewId="0">
      <selection activeCell="K14" sqref="K14"/>
    </sheetView>
  </sheetViews>
  <sheetFormatPr defaultRowHeight="12.75" x14ac:dyDescent="0.2"/>
  <cols>
    <col min="1" max="1" width="22.42578125" style="11" customWidth="1"/>
    <col min="2" max="2" width="21.5703125" style="92" customWidth="1"/>
    <col min="3" max="3" width="21" style="92" customWidth="1"/>
    <col min="4" max="4" width="27.28515625" style="92" customWidth="1"/>
    <col min="5" max="16384" width="9.140625" style="11"/>
  </cols>
  <sheetData>
    <row r="1" spans="1:5" ht="30.75" customHeight="1" thickTop="1" x14ac:dyDescent="0.2">
      <c r="A1" s="72" t="s">
        <v>183</v>
      </c>
      <c r="B1" s="502" t="s">
        <v>179</v>
      </c>
      <c r="C1" s="503"/>
      <c r="D1" s="504"/>
      <c r="E1" s="24"/>
    </row>
    <row r="2" spans="1:5" ht="38.25" x14ac:dyDescent="0.2">
      <c r="A2" s="61" t="s">
        <v>76</v>
      </c>
      <c r="B2" s="182" t="s">
        <v>181</v>
      </c>
      <c r="C2" s="62" t="s">
        <v>177</v>
      </c>
      <c r="D2" s="62" t="s">
        <v>178</v>
      </c>
    </row>
    <row r="3" spans="1:5" ht="39.75" customHeight="1" x14ac:dyDescent="0.2">
      <c r="A3" s="148" t="s">
        <v>305</v>
      </c>
      <c r="B3" s="184">
        <v>1140</v>
      </c>
      <c r="C3" s="184">
        <v>463</v>
      </c>
      <c r="D3" s="184">
        <v>412</v>
      </c>
    </row>
    <row r="4" spans="1:5" ht="42" customHeight="1" x14ac:dyDescent="0.2">
      <c r="A4" s="149" t="s">
        <v>306</v>
      </c>
      <c r="B4" s="183">
        <v>1145</v>
      </c>
      <c r="C4" s="183">
        <v>412</v>
      </c>
      <c r="D4" s="183">
        <v>363</v>
      </c>
    </row>
    <row r="5" spans="1:5" ht="30.75" customHeight="1" x14ac:dyDescent="0.2">
      <c r="A5" s="148" t="s">
        <v>307</v>
      </c>
      <c r="B5" s="184">
        <v>1184</v>
      </c>
      <c r="C5" s="184">
        <v>574</v>
      </c>
      <c r="D5" s="184">
        <v>313</v>
      </c>
    </row>
    <row r="6" spans="1:5" ht="33.75" customHeight="1" x14ac:dyDescent="0.2">
      <c r="A6" s="149" t="s">
        <v>308</v>
      </c>
      <c r="B6" s="183">
        <v>1198</v>
      </c>
      <c r="C6" s="183">
        <v>598</v>
      </c>
      <c r="D6" s="183">
        <v>285</v>
      </c>
    </row>
    <row r="7" spans="1:5" ht="40.5" customHeight="1" x14ac:dyDescent="0.2">
      <c r="A7" s="148" t="s">
        <v>309</v>
      </c>
      <c r="B7" s="184">
        <v>1268</v>
      </c>
      <c r="C7" s="183">
        <v>610</v>
      </c>
      <c r="D7" s="183">
        <v>325</v>
      </c>
    </row>
    <row r="8" spans="1:5" ht="35.25" customHeight="1" x14ac:dyDescent="0.2">
      <c r="A8" s="149" t="s">
        <v>310</v>
      </c>
      <c r="B8" s="183">
        <v>1355</v>
      </c>
      <c r="C8" s="183">
        <v>685</v>
      </c>
      <c r="D8" s="183">
        <v>420</v>
      </c>
    </row>
    <row r="9" spans="1:5" ht="28.5" customHeight="1" x14ac:dyDescent="0.2">
      <c r="A9" s="171" t="s">
        <v>317</v>
      </c>
      <c r="B9" s="184">
        <v>1358</v>
      </c>
      <c r="C9" s="184">
        <v>672</v>
      </c>
      <c r="D9" s="184">
        <v>439</v>
      </c>
    </row>
    <row r="10" spans="1:5" ht="25.5" x14ac:dyDescent="0.2">
      <c r="A10" s="190" t="s">
        <v>333</v>
      </c>
      <c r="B10" s="314">
        <v>1196</v>
      </c>
      <c r="C10" s="314">
        <v>466</v>
      </c>
      <c r="D10" s="314">
        <v>676</v>
      </c>
    </row>
    <row r="11" spans="1:5" ht="25.5" x14ac:dyDescent="0.2">
      <c r="A11" s="190" t="s">
        <v>322</v>
      </c>
      <c r="B11" s="192">
        <v>1208</v>
      </c>
      <c r="C11" s="192">
        <v>454</v>
      </c>
      <c r="D11" s="192">
        <v>611</v>
      </c>
    </row>
    <row r="12" spans="1:5" ht="25.5" x14ac:dyDescent="0.2">
      <c r="A12" s="396" t="s">
        <v>411</v>
      </c>
      <c r="B12" s="397">
        <v>1445</v>
      </c>
      <c r="C12" s="397">
        <v>0</v>
      </c>
      <c r="D12" s="397">
        <v>0</v>
      </c>
    </row>
  </sheetData>
  <mergeCells count="1">
    <mergeCell ref="B1:D1"/>
  </mergeCells>
  <hyperlinks>
    <hyperlink ref="A1" location="Menü!A1" display="TABLO 23 :" xr:uid="{00000000-0004-0000-1A00-000000000000}"/>
  </hyperlink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E41"/>
  <sheetViews>
    <sheetView zoomScale="63" zoomScaleNormal="63" workbookViewId="0">
      <selection activeCell="AI18" sqref="AI18"/>
    </sheetView>
  </sheetViews>
  <sheetFormatPr defaultRowHeight="18.75" x14ac:dyDescent="0.25"/>
  <cols>
    <col min="1" max="1" width="21.7109375" style="311" customWidth="1"/>
    <col min="2" max="2" width="10.140625" style="209" hidden="1" customWidth="1"/>
    <col min="3" max="3" width="12.85546875" style="311" hidden="1" customWidth="1"/>
    <col min="4" max="4" width="14.28515625" style="210" hidden="1" customWidth="1"/>
    <col min="5" max="5" width="10" style="209" hidden="1" customWidth="1"/>
    <col min="6" max="6" width="13.42578125" style="211" hidden="1" customWidth="1"/>
    <col min="7" max="7" width="10.42578125" style="311" hidden="1" customWidth="1"/>
    <col min="8" max="8" width="13.42578125" style="311" hidden="1" customWidth="1"/>
    <col min="9" max="9" width="14.28515625" style="311" hidden="1" customWidth="1"/>
    <col min="10" max="10" width="10.140625" style="311" hidden="1" customWidth="1"/>
    <col min="11" max="11" width="13.42578125" style="311" hidden="1" customWidth="1"/>
    <col min="12" max="12" width="10.28515625" style="311" hidden="1" customWidth="1"/>
    <col min="13" max="13" width="13.28515625" style="311" hidden="1" customWidth="1"/>
    <col min="14" max="14" width="14.28515625" style="311" hidden="1" customWidth="1"/>
    <col min="15" max="15" width="10" style="311" hidden="1" customWidth="1"/>
    <col min="16" max="16" width="13.7109375" style="311" hidden="1" customWidth="1"/>
    <col min="17" max="17" width="9.140625" style="311"/>
    <col min="18" max="18" width="14.85546875" style="311" customWidth="1"/>
    <col min="19" max="19" width="12.7109375" style="311" customWidth="1"/>
    <col min="20" max="20" width="13.42578125" style="311" customWidth="1"/>
    <col min="21" max="21" width="19.28515625" style="311" customWidth="1"/>
    <col min="22" max="16384" width="9.140625" style="311"/>
  </cols>
  <sheetData>
    <row r="1" spans="1:31" ht="32.25" customHeight="1" x14ac:dyDescent="0.25">
      <c r="A1" s="602" t="s">
        <v>414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603"/>
      <c r="AB1" s="603"/>
      <c r="AC1" s="603"/>
      <c r="AD1" s="603"/>
      <c r="AE1" s="603"/>
    </row>
    <row r="2" spans="1:31" ht="27.75" customHeight="1" x14ac:dyDescent="0.25">
      <c r="A2" s="604"/>
      <c r="B2" s="593">
        <v>2017</v>
      </c>
      <c r="C2" s="594"/>
      <c r="D2" s="594"/>
      <c r="E2" s="594"/>
      <c r="F2" s="595"/>
      <c r="G2" s="596">
        <v>2018</v>
      </c>
      <c r="H2" s="597"/>
      <c r="I2" s="597"/>
      <c r="J2" s="597"/>
      <c r="K2" s="598"/>
      <c r="L2" s="599">
        <v>2019</v>
      </c>
      <c r="M2" s="600"/>
      <c r="N2" s="600"/>
      <c r="O2" s="600"/>
      <c r="P2" s="601"/>
      <c r="Q2" s="593">
        <v>2020</v>
      </c>
      <c r="R2" s="594"/>
      <c r="S2" s="594"/>
      <c r="T2" s="594"/>
      <c r="U2" s="595"/>
      <c r="V2" s="606">
        <v>2021</v>
      </c>
      <c r="W2" s="607"/>
      <c r="X2" s="607"/>
      <c r="Y2" s="607"/>
      <c r="Z2" s="608"/>
      <c r="AA2" s="609">
        <v>2022</v>
      </c>
      <c r="AB2" s="610"/>
      <c r="AC2" s="610"/>
      <c r="AD2" s="610"/>
      <c r="AE2" s="611"/>
    </row>
    <row r="3" spans="1:31" s="356" customFormat="1" ht="86.25" customHeight="1" x14ac:dyDescent="0.25">
      <c r="A3" s="605"/>
      <c r="B3" s="353" t="s">
        <v>415</v>
      </c>
      <c r="C3" s="353" t="s">
        <v>416</v>
      </c>
      <c r="D3" s="433" t="s">
        <v>417</v>
      </c>
      <c r="E3" s="353" t="s">
        <v>418</v>
      </c>
      <c r="F3" s="434" t="s">
        <v>419</v>
      </c>
      <c r="G3" s="354" t="s">
        <v>415</v>
      </c>
      <c r="H3" s="354" t="s">
        <v>416</v>
      </c>
      <c r="I3" s="435" t="s">
        <v>417</v>
      </c>
      <c r="J3" s="354" t="s">
        <v>418</v>
      </c>
      <c r="K3" s="436" t="s">
        <v>419</v>
      </c>
      <c r="L3" s="437" t="s">
        <v>415</v>
      </c>
      <c r="M3" s="437" t="s">
        <v>416</v>
      </c>
      <c r="N3" s="438" t="s">
        <v>417</v>
      </c>
      <c r="O3" s="437" t="s">
        <v>418</v>
      </c>
      <c r="P3" s="439" t="s">
        <v>419</v>
      </c>
      <c r="Q3" s="353" t="s">
        <v>415</v>
      </c>
      <c r="R3" s="353" t="s">
        <v>416</v>
      </c>
      <c r="S3" s="433" t="s">
        <v>417</v>
      </c>
      <c r="T3" s="353" t="s">
        <v>418</v>
      </c>
      <c r="U3" s="434" t="s">
        <v>419</v>
      </c>
      <c r="V3" s="378" t="s">
        <v>415</v>
      </c>
      <c r="W3" s="378" t="s">
        <v>416</v>
      </c>
      <c r="X3" s="440" t="s">
        <v>417</v>
      </c>
      <c r="Y3" s="378" t="s">
        <v>418</v>
      </c>
      <c r="Z3" s="441" t="s">
        <v>419</v>
      </c>
      <c r="AA3" s="244" t="s">
        <v>415</v>
      </c>
      <c r="AB3" s="244" t="s">
        <v>416</v>
      </c>
      <c r="AC3" s="442" t="s">
        <v>417</v>
      </c>
      <c r="AD3" s="244" t="s">
        <v>418</v>
      </c>
      <c r="AE3" s="443" t="s">
        <v>419</v>
      </c>
    </row>
    <row r="4" spans="1:31" x14ac:dyDescent="0.25">
      <c r="A4" s="444" t="s">
        <v>342</v>
      </c>
      <c r="B4" s="205">
        <v>10</v>
      </c>
      <c r="C4" s="205">
        <v>1</v>
      </c>
      <c r="D4" s="357">
        <f>100*C4/B4</f>
        <v>10</v>
      </c>
      <c r="E4" s="205">
        <v>1</v>
      </c>
      <c r="F4" s="358">
        <f>E4/B4</f>
        <v>0.1</v>
      </c>
      <c r="G4" s="206">
        <v>10</v>
      </c>
      <c r="H4" s="206">
        <v>5</v>
      </c>
      <c r="I4" s="359">
        <f>100*H4/G4</f>
        <v>50</v>
      </c>
      <c r="J4" s="206">
        <v>9</v>
      </c>
      <c r="K4" s="360">
        <f>J4/G4</f>
        <v>0.9</v>
      </c>
      <c r="L4" s="445">
        <v>10</v>
      </c>
      <c r="M4" s="446">
        <v>1</v>
      </c>
      <c r="N4" s="447">
        <f>M4*100/L4</f>
        <v>10</v>
      </c>
      <c r="O4" s="446">
        <v>5</v>
      </c>
      <c r="P4" s="448">
        <f>O4/L4</f>
        <v>0.5</v>
      </c>
      <c r="Q4" s="371">
        <v>10</v>
      </c>
      <c r="R4" s="205">
        <v>0</v>
      </c>
      <c r="S4" s="357">
        <f>R4*100/Q4</f>
        <v>0</v>
      </c>
      <c r="T4" s="205">
        <v>0</v>
      </c>
      <c r="U4" s="358">
        <f>T4/Q4</f>
        <v>0</v>
      </c>
      <c r="V4" s="449">
        <v>9</v>
      </c>
      <c r="W4" s="206">
        <v>1</v>
      </c>
      <c r="X4" s="359">
        <f>W4*100/V4</f>
        <v>11.111111111111111</v>
      </c>
      <c r="Y4" s="206">
        <v>1</v>
      </c>
      <c r="Z4" s="360">
        <f>Y4/V4</f>
        <v>0.1111111111111111</v>
      </c>
      <c r="AA4" s="361">
        <v>9</v>
      </c>
      <c r="AB4" s="362">
        <v>3</v>
      </c>
      <c r="AC4" s="363">
        <f>AB4*100/AA4</f>
        <v>33.333333333333336</v>
      </c>
      <c r="AD4" s="362">
        <v>6</v>
      </c>
      <c r="AE4" s="364">
        <f>AD4/AA4</f>
        <v>0.66666666666666663</v>
      </c>
    </row>
    <row r="5" spans="1:31" x14ac:dyDescent="0.25">
      <c r="A5" s="450" t="s">
        <v>343</v>
      </c>
      <c r="B5" s="207">
        <v>8</v>
      </c>
      <c r="C5" s="207">
        <v>1</v>
      </c>
      <c r="D5" s="365">
        <f t="shared" ref="D5:D20" si="0">100*C5/B5</f>
        <v>12.5</v>
      </c>
      <c r="E5" s="207">
        <v>1</v>
      </c>
      <c r="F5" s="366">
        <f t="shared" ref="F5:F20" si="1">E5/B5</f>
        <v>0.125</v>
      </c>
      <c r="G5" s="208">
        <v>8</v>
      </c>
      <c r="H5" s="208">
        <v>8</v>
      </c>
      <c r="I5" s="367">
        <f t="shared" ref="I5:I20" si="2">100*H5/G5</f>
        <v>100</v>
      </c>
      <c r="J5" s="208">
        <v>21</v>
      </c>
      <c r="K5" s="368">
        <f t="shared" ref="K5:K20" si="3">J5/G5</f>
        <v>2.625</v>
      </c>
      <c r="L5" s="451">
        <v>8</v>
      </c>
      <c r="M5" s="452">
        <v>0</v>
      </c>
      <c r="N5" s="453">
        <f t="shared" ref="N5:N21" si="4">M5*100/L5</f>
        <v>0</v>
      </c>
      <c r="O5" s="452">
        <v>0</v>
      </c>
      <c r="P5" s="355">
        <f t="shared" ref="P5:P20" si="5">O5/L5</f>
        <v>0</v>
      </c>
      <c r="Q5" s="372">
        <v>8</v>
      </c>
      <c r="R5" s="207">
        <v>1</v>
      </c>
      <c r="S5" s="365">
        <f t="shared" ref="S5:S21" si="6">R5*100/Q5</f>
        <v>12.5</v>
      </c>
      <c r="T5" s="207">
        <v>3</v>
      </c>
      <c r="U5" s="366">
        <f t="shared" ref="U5:U20" si="7">T5/Q5</f>
        <v>0.375</v>
      </c>
      <c r="V5" s="454">
        <v>8</v>
      </c>
      <c r="W5" s="208">
        <v>2</v>
      </c>
      <c r="X5" s="367">
        <f t="shared" ref="X5:X21" si="8">W5*100/V5</f>
        <v>25</v>
      </c>
      <c r="Y5" s="208">
        <v>38</v>
      </c>
      <c r="Z5" s="368">
        <f t="shared" ref="Z5:Z20" si="9">Y5/V5</f>
        <v>4.75</v>
      </c>
      <c r="AA5" s="361">
        <v>8</v>
      </c>
      <c r="AB5" s="362">
        <v>5</v>
      </c>
      <c r="AC5" s="363">
        <f t="shared" ref="AC5:AC21" si="10">AB5*100/AA5</f>
        <v>62.5</v>
      </c>
      <c r="AD5" s="362">
        <v>23</v>
      </c>
      <c r="AE5" s="364">
        <f t="shared" ref="AE5:AE20" si="11">AD5/AA5</f>
        <v>2.875</v>
      </c>
    </row>
    <row r="6" spans="1:31" x14ac:dyDescent="0.25">
      <c r="A6" s="444" t="s">
        <v>344</v>
      </c>
      <c r="B6" s="205">
        <v>36</v>
      </c>
      <c r="C6" s="205">
        <v>6</v>
      </c>
      <c r="D6" s="357">
        <f t="shared" si="0"/>
        <v>16.666666666666668</v>
      </c>
      <c r="E6" s="205">
        <v>21</v>
      </c>
      <c r="F6" s="358">
        <f t="shared" si="1"/>
        <v>0.58333333333333337</v>
      </c>
      <c r="G6" s="206">
        <v>36</v>
      </c>
      <c r="H6" s="206">
        <v>23</v>
      </c>
      <c r="I6" s="359">
        <f t="shared" si="2"/>
        <v>63.888888888888886</v>
      </c>
      <c r="J6" s="206">
        <v>87</v>
      </c>
      <c r="K6" s="360">
        <f t="shared" si="3"/>
        <v>2.4166666666666665</v>
      </c>
      <c r="L6" s="445">
        <v>39</v>
      </c>
      <c r="M6" s="446">
        <v>19</v>
      </c>
      <c r="N6" s="447">
        <f t="shared" si="4"/>
        <v>48.717948717948715</v>
      </c>
      <c r="O6" s="446">
        <v>67</v>
      </c>
      <c r="P6" s="448">
        <f t="shared" si="5"/>
        <v>1.7179487179487178</v>
      </c>
      <c r="Q6" s="371">
        <v>37</v>
      </c>
      <c r="R6" s="205">
        <v>15</v>
      </c>
      <c r="S6" s="357">
        <f t="shared" si="6"/>
        <v>40.54054054054054</v>
      </c>
      <c r="T6" s="205">
        <v>56</v>
      </c>
      <c r="U6" s="358">
        <f t="shared" si="7"/>
        <v>1.5135135135135136</v>
      </c>
      <c r="V6" s="449">
        <v>37</v>
      </c>
      <c r="W6" s="206">
        <v>15</v>
      </c>
      <c r="X6" s="359">
        <f t="shared" si="8"/>
        <v>40.54054054054054</v>
      </c>
      <c r="Y6" s="206">
        <v>42</v>
      </c>
      <c r="Z6" s="360">
        <f t="shared" si="9"/>
        <v>1.1351351351351351</v>
      </c>
      <c r="AA6" s="361">
        <v>37</v>
      </c>
      <c r="AB6" s="362">
        <v>21</v>
      </c>
      <c r="AC6" s="363">
        <f t="shared" si="10"/>
        <v>56.756756756756758</v>
      </c>
      <c r="AD6" s="362">
        <v>66</v>
      </c>
      <c r="AE6" s="364">
        <f t="shared" si="11"/>
        <v>1.7837837837837838</v>
      </c>
    </row>
    <row r="7" spans="1:31" x14ac:dyDescent="0.25">
      <c r="A7" s="450" t="s">
        <v>345</v>
      </c>
      <c r="B7" s="207">
        <v>9</v>
      </c>
      <c r="C7" s="207">
        <v>1</v>
      </c>
      <c r="D7" s="365">
        <f t="shared" si="0"/>
        <v>11.111111111111111</v>
      </c>
      <c r="E7" s="207">
        <v>1</v>
      </c>
      <c r="F7" s="366">
        <f t="shared" si="1"/>
        <v>0.1111111111111111</v>
      </c>
      <c r="G7" s="208">
        <v>9</v>
      </c>
      <c r="H7" s="208">
        <v>8</v>
      </c>
      <c r="I7" s="367">
        <f t="shared" si="2"/>
        <v>88.888888888888886</v>
      </c>
      <c r="J7" s="208">
        <v>20</v>
      </c>
      <c r="K7" s="368">
        <f t="shared" si="3"/>
        <v>2.2222222222222223</v>
      </c>
      <c r="L7" s="451">
        <v>9</v>
      </c>
      <c r="M7" s="452">
        <v>4</v>
      </c>
      <c r="N7" s="453">
        <f t="shared" si="4"/>
        <v>44.444444444444443</v>
      </c>
      <c r="O7" s="452">
        <v>9</v>
      </c>
      <c r="P7" s="355">
        <f t="shared" si="5"/>
        <v>1</v>
      </c>
      <c r="Q7" s="372">
        <v>8</v>
      </c>
      <c r="R7" s="207">
        <v>1</v>
      </c>
      <c r="S7" s="365">
        <f t="shared" si="6"/>
        <v>12.5</v>
      </c>
      <c r="T7" s="207">
        <v>1</v>
      </c>
      <c r="U7" s="366">
        <f t="shared" si="7"/>
        <v>0.125</v>
      </c>
      <c r="V7" s="454">
        <v>6</v>
      </c>
      <c r="W7" s="208">
        <v>3</v>
      </c>
      <c r="X7" s="367">
        <f t="shared" si="8"/>
        <v>50</v>
      </c>
      <c r="Y7" s="208">
        <v>14</v>
      </c>
      <c r="Z7" s="368">
        <f t="shared" si="9"/>
        <v>2.3333333333333335</v>
      </c>
      <c r="AA7" s="361">
        <v>6</v>
      </c>
      <c r="AB7" s="362">
        <v>2</v>
      </c>
      <c r="AC7" s="363">
        <f t="shared" si="10"/>
        <v>33.333333333333336</v>
      </c>
      <c r="AD7" s="362">
        <v>4</v>
      </c>
      <c r="AE7" s="364">
        <f t="shared" si="11"/>
        <v>0.66666666666666663</v>
      </c>
    </row>
    <row r="8" spans="1:31" x14ac:dyDescent="0.25">
      <c r="A8" s="444" t="s">
        <v>346</v>
      </c>
      <c r="B8" s="205">
        <v>40</v>
      </c>
      <c r="C8" s="205">
        <v>4</v>
      </c>
      <c r="D8" s="357">
        <f t="shared" si="0"/>
        <v>10</v>
      </c>
      <c r="E8" s="205">
        <v>7</v>
      </c>
      <c r="F8" s="358">
        <f t="shared" si="1"/>
        <v>0.17499999999999999</v>
      </c>
      <c r="G8" s="206">
        <v>40</v>
      </c>
      <c r="H8" s="206">
        <v>19</v>
      </c>
      <c r="I8" s="359">
        <f t="shared" si="2"/>
        <v>47.5</v>
      </c>
      <c r="J8" s="206">
        <v>40</v>
      </c>
      <c r="K8" s="360">
        <f t="shared" si="3"/>
        <v>1</v>
      </c>
      <c r="L8" s="445">
        <v>37</v>
      </c>
      <c r="M8" s="446">
        <v>8</v>
      </c>
      <c r="N8" s="447">
        <f t="shared" si="4"/>
        <v>21.621621621621621</v>
      </c>
      <c r="O8" s="446">
        <v>24</v>
      </c>
      <c r="P8" s="448">
        <f t="shared" si="5"/>
        <v>0.64864864864864868</v>
      </c>
      <c r="Q8" s="371">
        <v>37</v>
      </c>
      <c r="R8" s="205">
        <v>10</v>
      </c>
      <c r="S8" s="357">
        <f t="shared" si="6"/>
        <v>27.027027027027028</v>
      </c>
      <c r="T8" s="205">
        <v>25</v>
      </c>
      <c r="U8" s="358">
        <f t="shared" si="7"/>
        <v>0.67567567567567566</v>
      </c>
      <c r="V8" s="449">
        <v>37</v>
      </c>
      <c r="W8" s="206">
        <v>11</v>
      </c>
      <c r="X8" s="359">
        <f t="shared" si="8"/>
        <v>29.72972972972973</v>
      </c>
      <c r="Y8" s="206">
        <v>30</v>
      </c>
      <c r="Z8" s="360">
        <f t="shared" si="9"/>
        <v>0.81081081081081086</v>
      </c>
      <c r="AA8" s="361">
        <v>37</v>
      </c>
      <c r="AB8" s="362">
        <v>19</v>
      </c>
      <c r="AC8" s="363">
        <f t="shared" si="10"/>
        <v>51.351351351351354</v>
      </c>
      <c r="AD8" s="362">
        <v>43</v>
      </c>
      <c r="AE8" s="364">
        <f t="shared" si="11"/>
        <v>1.1621621621621621</v>
      </c>
    </row>
    <row r="9" spans="1:31" x14ac:dyDescent="0.25">
      <c r="A9" s="450" t="s">
        <v>347</v>
      </c>
      <c r="B9" s="207">
        <v>23</v>
      </c>
      <c r="C9" s="207">
        <v>6</v>
      </c>
      <c r="D9" s="365">
        <f t="shared" si="0"/>
        <v>26.086956521739129</v>
      </c>
      <c r="E9" s="207">
        <v>31</v>
      </c>
      <c r="F9" s="366">
        <f t="shared" si="1"/>
        <v>1.3478260869565217</v>
      </c>
      <c r="G9" s="208">
        <v>23</v>
      </c>
      <c r="H9" s="208">
        <v>6</v>
      </c>
      <c r="I9" s="367">
        <f t="shared" si="2"/>
        <v>26.086956521739129</v>
      </c>
      <c r="J9" s="208">
        <v>67</v>
      </c>
      <c r="K9" s="368">
        <f t="shared" si="3"/>
        <v>2.9130434782608696</v>
      </c>
      <c r="L9" s="451">
        <v>23</v>
      </c>
      <c r="M9" s="452">
        <v>8</v>
      </c>
      <c r="N9" s="453">
        <f t="shared" si="4"/>
        <v>34.782608695652172</v>
      </c>
      <c r="O9" s="452">
        <v>57</v>
      </c>
      <c r="P9" s="355">
        <f t="shared" si="5"/>
        <v>2.4782608695652173</v>
      </c>
      <c r="Q9" s="372">
        <v>21</v>
      </c>
      <c r="R9" s="207">
        <v>4</v>
      </c>
      <c r="S9" s="365">
        <f t="shared" si="6"/>
        <v>19.047619047619047</v>
      </c>
      <c r="T9" s="207">
        <v>27</v>
      </c>
      <c r="U9" s="366">
        <f t="shared" si="7"/>
        <v>1.2857142857142858</v>
      </c>
      <c r="V9" s="454">
        <v>22</v>
      </c>
      <c r="W9" s="208">
        <v>11</v>
      </c>
      <c r="X9" s="367">
        <f t="shared" si="8"/>
        <v>50</v>
      </c>
      <c r="Y9" s="208">
        <v>29</v>
      </c>
      <c r="Z9" s="368">
        <f t="shared" si="9"/>
        <v>1.3181818181818181</v>
      </c>
      <c r="AA9" s="361">
        <v>22</v>
      </c>
      <c r="AB9" s="362">
        <v>18</v>
      </c>
      <c r="AC9" s="363">
        <f t="shared" si="10"/>
        <v>81.818181818181813</v>
      </c>
      <c r="AD9" s="362">
        <v>52</v>
      </c>
      <c r="AE9" s="364">
        <f t="shared" si="11"/>
        <v>2.3636363636363638</v>
      </c>
    </row>
    <row r="10" spans="1:31" x14ac:dyDescent="0.25">
      <c r="A10" s="444" t="s">
        <v>348</v>
      </c>
      <c r="B10" s="205">
        <v>38</v>
      </c>
      <c r="C10" s="205">
        <v>1</v>
      </c>
      <c r="D10" s="357">
        <f t="shared" si="0"/>
        <v>2.6315789473684212</v>
      </c>
      <c r="E10" s="205">
        <v>3</v>
      </c>
      <c r="F10" s="358">
        <f t="shared" si="1"/>
        <v>7.8947368421052627E-2</v>
      </c>
      <c r="G10" s="206">
        <v>38</v>
      </c>
      <c r="H10" s="206">
        <v>34</v>
      </c>
      <c r="I10" s="359">
        <f t="shared" si="2"/>
        <v>89.473684210526315</v>
      </c>
      <c r="J10" s="206">
        <v>148</v>
      </c>
      <c r="K10" s="360">
        <f t="shared" si="3"/>
        <v>3.8947368421052633</v>
      </c>
      <c r="L10" s="445">
        <v>39</v>
      </c>
      <c r="M10" s="446">
        <v>7</v>
      </c>
      <c r="N10" s="447">
        <f t="shared" si="4"/>
        <v>17.948717948717949</v>
      </c>
      <c r="O10" s="446">
        <v>15</v>
      </c>
      <c r="P10" s="448">
        <f t="shared" si="5"/>
        <v>0.38461538461538464</v>
      </c>
      <c r="Q10" s="371">
        <v>38</v>
      </c>
      <c r="R10" s="205">
        <v>6</v>
      </c>
      <c r="S10" s="357">
        <f t="shared" si="6"/>
        <v>15.789473684210526</v>
      </c>
      <c r="T10" s="205">
        <v>19</v>
      </c>
      <c r="U10" s="358">
        <f t="shared" si="7"/>
        <v>0.5</v>
      </c>
      <c r="V10" s="449">
        <v>37</v>
      </c>
      <c r="W10" s="206">
        <v>15</v>
      </c>
      <c r="X10" s="359">
        <f t="shared" si="8"/>
        <v>40.54054054054054</v>
      </c>
      <c r="Y10" s="206">
        <v>37</v>
      </c>
      <c r="Z10" s="360">
        <f t="shared" si="9"/>
        <v>1</v>
      </c>
      <c r="AA10" s="361">
        <v>37</v>
      </c>
      <c r="AB10" s="362">
        <v>10</v>
      </c>
      <c r="AC10" s="363">
        <f t="shared" si="10"/>
        <v>27.027027027027028</v>
      </c>
      <c r="AD10" s="362">
        <v>19</v>
      </c>
      <c r="AE10" s="364">
        <f t="shared" si="11"/>
        <v>0.51351351351351349</v>
      </c>
    </row>
    <row r="11" spans="1:31" x14ac:dyDescent="0.25">
      <c r="A11" s="450" t="s">
        <v>349</v>
      </c>
      <c r="B11" s="207">
        <v>16</v>
      </c>
      <c r="C11" s="207">
        <v>1</v>
      </c>
      <c r="D11" s="365">
        <f t="shared" si="0"/>
        <v>6.25</v>
      </c>
      <c r="E11" s="207">
        <v>9</v>
      </c>
      <c r="F11" s="366">
        <f t="shared" si="1"/>
        <v>0.5625</v>
      </c>
      <c r="G11" s="208">
        <v>16</v>
      </c>
      <c r="H11" s="208">
        <v>7</v>
      </c>
      <c r="I11" s="367">
        <f t="shared" si="2"/>
        <v>43.75</v>
      </c>
      <c r="J11" s="208">
        <v>20</v>
      </c>
      <c r="K11" s="368">
        <f t="shared" si="3"/>
        <v>1.25</v>
      </c>
      <c r="L11" s="451">
        <v>15</v>
      </c>
      <c r="M11" s="452">
        <v>1</v>
      </c>
      <c r="N11" s="453">
        <f t="shared" si="4"/>
        <v>6.666666666666667</v>
      </c>
      <c r="O11" s="452">
        <v>1</v>
      </c>
      <c r="P11" s="355">
        <f t="shared" si="5"/>
        <v>6.6666666666666666E-2</v>
      </c>
      <c r="Q11" s="372">
        <v>14</v>
      </c>
      <c r="R11" s="207">
        <v>4</v>
      </c>
      <c r="S11" s="365">
        <f t="shared" si="6"/>
        <v>28.571428571428573</v>
      </c>
      <c r="T11" s="207">
        <v>9</v>
      </c>
      <c r="U11" s="366">
        <f t="shared" si="7"/>
        <v>0.6428571428571429</v>
      </c>
      <c r="V11" s="454">
        <v>14</v>
      </c>
      <c r="W11" s="208">
        <v>1</v>
      </c>
      <c r="X11" s="367">
        <f t="shared" si="8"/>
        <v>7.1428571428571432</v>
      </c>
      <c r="Y11" s="208">
        <v>1</v>
      </c>
      <c r="Z11" s="368">
        <f t="shared" si="9"/>
        <v>7.1428571428571425E-2</v>
      </c>
      <c r="AA11" s="361">
        <v>13</v>
      </c>
      <c r="AB11" s="362">
        <v>8</v>
      </c>
      <c r="AC11" s="363">
        <f t="shared" si="10"/>
        <v>61.53846153846154</v>
      </c>
      <c r="AD11" s="362">
        <v>22</v>
      </c>
      <c r="AE11" s="364">
        <f t="shared" si="11"/>
        <v>1.6923076923076923</v>
      </c>
    </row>
    <row r="12" spans="1:31" x14ac:dyDescent="0.25">
      <c r="A12" s="444" t="s">
        <v>350</v>
      </c>
      <c r="B12" s="205">
        <v>38</v>
      </c>
      <c r="C12" s="205">
        <v>19</v>
      </c>
      <c r="D12" s="357">
        <f t="shared" si="0"/>
        <v>50</v>
      </c>
      <c r="E12" s="205">
        <v>132</v>
      </c>
      <c r="F12" s="358">
        <f t="shared" si="1"/>
        <v>3.4736842105263159</v>
      </c>
      <c r="G12" s="206">
        <v>38</v>
      </c>
      <c r="H12" s="206">
        <v>26</v>
      </c>
      <c r="I12" s="359">
        <f t="shared" si="2"/>
        <v>68.421052631578945</v>
      </c>
      <c r="J12" s="206">
        <v>146</v>
      </c>
      <c r="K12" s="360">
        <f t="shared" si="3"/>
        <v>3.8421052631578947</v>
      </c>
      <c r="L12" s="445">
        <v>43</v>
      </c>
      <c r="M12" s="446">
        <v>20</v>
      </c>
      <c r="N12" s="447">
        <f t="shared" si="4"/>
        <v>46.511627906976742</v>
      </c>
      <c r="O12" s="446">
        <v>189</v>
      </c>
      <c r="P12" s="448">
        <f t="shared" si="5"/>
        <v>4.3953488372093021</v>
      </c>
      <c r="Q12" s="371">
        <v>43</v>
      </c>
      <c r="R12" s="205">
        <v>25</v>
      </c>
      <c r="S12" s="357">
        <f t="shared" si="6"/>
        <v>58.139534883720927</v>
      </c>
      <c r="T12" s="205">
        <v>174</v>
      </c>
      <c r="U12" s="358">
        <f t="shared" si="7"/>
        <v>4.0465116279069768</v>
      </c>
      <c r="V12" s="449">
        <v>43</v>
      </c>
      <c r="W12" s="206">
        <v>26</v>
      </c>
      <c r="X12" s="359">
        <f t="shared" si="8"/>
        <v>60.465116279069768</v>
      </c>
      <c r="Y12" s="206">
        <v>180</v>
      </c>
      <c r="Z12" s="360">
        <f t="shared" si="9"/>
        <v>4.1860465116279073</v>
      </c>
      <c r="AA12" s="361">
        <v>43</v>
      </c>
      <c r="AB12" s="362">
        <v>29</v>
      </c>
      <c r="AC12" s="363">
        <f t="shared" si="10"/>
        <v>67.441860465116278</v>
      </c>
      <c r="AD12" s="362">
        <v>140</v>
      </c>
      <c r="AE12" s="364">
        <f t="shared" si="11"/>
        <v>3.2558139534883721</v>
      </c>
    </row>
    <row r="13" spans="1:31" x14ac:dyDescent="0.25">
      <c r="A13" s="450" t="s">
        <v>351</v>
      </c>
      <c r="B13" s="207">
        <v>7</v>
      </c>
      <c r="C13" s="207"/>
      <c r="D13" s="365">
        <f t="shared" si="0"/>
        <v>0</v>
      </c>
      <c r="E13" s="207"/>
      <c r="F13" s="366">
        <f t="shared" si="1"/>
        <v>0</v>
      </c>
      <c r="G13" s="208">
        <v>7</v>
      </c>
      <c r="H13" s="208">
        <v>3</v>
      </c>
      <c r="I13" s="367">
        <f t="shared" si="2"/>
        <v>42.857142857142854</v>
      </c>
      <c r="J13" s="208">
        <v>6</v>
      </c>
      <c r="K13" s="368">
        <f t="shared" si="3"/>
        <v>0.8571428571428571</v>
      </c>
      <c r="L13" s="451">
        <v>7</v>
      </c>
      <c r="M13" s="452">
        <v>1</v>
      </c>
      <c r="N13" s="453">
        <f t="shared" si="4"/>
        <v>14.285714285714286</v>
      </c>
      <c r="O13" s="452">
        <v>2</v>
      </c>
      <c r="P13" s="355">
        <f t="shared" si="5"/>
        <v>0.2857142857142857</v>
      </c>
      <c r="Q13" s="372">
        <v>7</v>
      </c>
      <c r="R13" s="207">
        <v>1</v>
      </c>
      <c r="S13" s="365">
        <f t="shared" si="6"/>
        <v>14.285714285714286</v>
      </c>
      <c r="T13" s="207">
        <v>3</v>
      </c>
      <c r="U13" s="366">
        <f t="shared" si="7"/>
        <v>0.42857142857142855</v>
      </c>
      <c r="V13" s="454">
        <v>7</v>
      </c>
      <c r="W13" s="208">
        <v>1</v>
      </c>
      <c r="X13" s="367">
        <f t="shared" si="8"/>
        <v>14.285714285714286</v>
      </c>
      <c r="Y13" s="208">
        <v>1</v>
      </c>
      <c r="Z13" s="368">
        <f t="shared" si="9"/>
        <v>0.14285714285714285</v>
      </c>
      <c r="AA13" s="361">
        <v>7</v>
      </c>
      <c r="AB13" s="362">
        <v>2</v>
      </c>
      <c r="AC13" s="363">
        <f t="shared" si="10"/>
        <v>28.571428571428573</v>
      </c>
      <c r="AD13" s="362">
        <v>3</v>
      </c>
      <c r="AE13" s="364">
        <f t="shared" si="11"/>
        <v>0.42857142857142855</v>
      </c>
    </row>
    <row r="14" spans="1:31" s="369" customFormat="1" ht="23.25" x14ac:dyDescent="0.3">
      <c r="A14" s="455" t="s">
        <v>352</v>
      </c>
      <c r="B14" s="205">
        <v>5</v>
      </c>
      <c r="C14" s="205">
        <v>4</v>
      </c>
      <c r="D14" s="357">
        <f t="shared" si="0"/>
        <v>80</v>
      </c>
      <c r="E14" s="205">
        <v>11</v>
      </c>
      <c r="F14" s="358">
        <f t="shared" si="1"/>
        <v>2.2000000000000002</v>
      </c>
      <c r="G14" s="456">
        <v>5</v>
      </c>
      <c r="H14" s="456">
        <v>5</v>
      </c>
      <c r="I14" s="457">
        <f t="shared" si="2"/>
        <v>100</v>
      </c>
      <c r="J14" s="456">
        <v>31</v>
      </c>
      <c r="K14" s="458">
        <f t="shared" si="3"/>
        <v>6.2</v>
      </c>
      <c r="L14" s="459">
        <v>5</v>
      </c>
      <c r="M14" s="459">
        <v>5</v>
      </c>
      <c r="N14" s="460">
        <f t="shared" si="4"/>
        <v>100</v>
      </c>
      <c r="O14" s="459">
        <v>40</v>
      </c>
      <c r="P14" s="461">
        <f t="shared" si="5"/>
        <v>8</v>
      </c>
      <c r="Q14" s="462">
        <v>5</v>
      </c>
      <c r="R14" s="462">
        <v>5</v>
      </c>
      <c r="S14" s="463">
        <f t="shared" si="6"/>
        <v>100</v>
      </c>
      <c r="T14" s="462">
        <v>41</v>
      </c>
      <c r="U14" s="358">
        <f t="shared" si="7"/>
        <v>8.1999999999999993</v>
      </c>
      <c r="V14" s="464">
        <v>4</v>
      </c>
      <c r="W14" s="464">
        <v>3</v>
      </c>
      <c r="X14" s="465">
        <f t="shared" si="8"/>
        <v>75</v>
      </c>
      <c r="Y14" s="464">
        <v>18</v>
      </c>
      <c r="Z14" s="360">
        <f t="shared" si="9"/>
        <v>4.5</v>
      </c>
      <c r="AA14" s="466">
        <v>4</v>
      </c>
      <c r="AB14" s="466">
        <v>3</v>
      </c>
      <c r="AC14" s="467">
        <f t="shared" si="10"/>
        <v>75</v>
      </c>
      <c r="AD14" s="466">
        <v>30</v>
      </c>
      <c r="AE14" s="364">
        <f>AD14/AA14</f>
        <v>7.5</v>
      </c>
    </row>
    <row r="15" spans="1:31" x14ac:dyDescent="0.25">
      <c r="A15" s="468" t="s">
        <v>303</v>
      </c>
      <c r="B15" s="207">
        <v>11</v>
      </c>
      <c r="C15" s="207">
        <v>2</v>
      </c>
      <c r="D15" s="365">
        <f t="shared" si="0"/>
        <v>18.181818181818183</v>
      </c>
      <c r="E15" s="207">
        <v>4</v>
      </c>
      <c r="F15" s="366">
        <f t="shared" si="1"/>
        <v>0.36363636363636365</v>
      </c>
      <c r="G15" s="208">
        <v>11</v>
      </c>
      <c r="H15" s="208">
        <v>10</v>
      </c>
      <c r="I15" s="367">
        <f t="shared" si="2"/>
        <v>90.909090909090907</v>
      </c>
      <c r="J15" s="208">
        <v>33</v>
      </c>
      <c r="K15" s="368">
        <f t="shared" si="3"/>
        <v>3</v>
      </c>
      <c r="L15" s="451">
        <v>10</v>
      </c>
      <c r="M15" s="452">
        <v>5</v>
      </c>
      <c r="N15" s="453">
        <f t="shared" si="4"/>
        <v>50</v>
      </c>
      <c r="O15" s="452">
        <v>15</v>
      </c>
      <c r="P15" s="355">
        <f t="shared" si="5"/>
        <v>1.5</v>
      </c>
      <c r="Q15" s="372">
        <v>10</v>
      </c>
      <c r="R15" s="207">
        <v>1</v>
      </c>
      <c r="S15" s="365">
        <f t="shared" si="6"/>
        <v>10</v>
      </c>
      <c r="T15" s="207">
        <v>1</v>
      </c>
      <c r="U15" s="366">
        <f t="shared" si="7"/>
        <v>0.1</v>
      </c>
      <c r="V15" s="454">
        <v>10</v>
      </c>
      <c r="W15" s="208">
        <v>1</v>
      </c>
      <c r="X15" s="367">
        <f t="shared" si="8"/>
        <v>10</v>
      </c>
      <c r="Y15" s="208">
        <v>1</v>
      </c>
      <c r="Z15" s="368">
        <f t="shared" si="9"/>
        <v>0.1</v>
      </c>
      <c r="AA15" s="361">
        <v>10</v>
      </c>
      <c r="AB15" s="362">
        <v>2</v>
      </c>
      <c r="AC15" s="363">
        <f t="shared" si="10"/>
        <v>20</v>
      </c>
      <c r="AD15" s="362">
        <v>8</v>
      </c>
      <c r="AE15" s="364">
        <f t="shared" si="11"/>
        <v>0.8</v>
      </c>
    </row>
    <row r="16" spans="1:31" x14ac:dyDescent="0.25">
      <c r="A16" s="444" t="s">
        <v>353</v>
      </c>
      <c r="B16" s="205">
        <v>8</v>
      </c>
      <c r="C16" s="205">
        <v>1</v>
      </c>
      <c r="D16" s="357">
        <f t="shared" si="0"/>
        <v>12.5</v>
      </c>
      <c r="E16" s="205">
        <v>2</v>
      </c>
      <c r="F16" s="358">
        <f t="shared" si="1"/>
        <v>0.25</v>
      </c>
      <c r="G16" s="206">
        <v>8</v>
      </c>
      <c r="H16" s="206">
        <v>1</v>
      </c>
      <c r="I16" s="359">
        <f t="shared" si="2"/>
        <v>12.5</v>
      </c>
      <c r="J16" s="206">
        <v>4</v>
      </c>
      <c r="K16" s="360">
        <f t="shared" si="3"/>
        <v>0.5</v>
      </c>
      <c r="L16" s="445">
        <v>8</v>
      </c>
      <c r="M16" s="446">
        <v>1</v>
      </c>
      <c r="N16" s="447">
        <f t="shared" si="4"/>
        <v>12.5</v>
      </c>
      <c r="O16" s="446">
        <v>3</v>
      </c>
      <c r="P16" s="448">
        <f t="shared" si="5"/>
        <v>0.375</v>
      </c>
      <c r="Q16" s="371">
        <v>8</v>
      </c>
      <c r="R16" s="205">
        <v>2</v>
      </c>
      <c r="S16" s="357">
        <f t="shared" si="6"/>
        <v>25</v>
      </c>
      <c r="T16" s="205">
        <v>5</v>
      </c>
      <c r="U16" s="358">
        <f t="shared" si="7"/>
        <v>0.625</v>
      </c>
      <c r="V16" s="449">
        <v>8</v>
      </c>
      <c r="W16" s="206">
        <v>3</v>
      </c>
      <c r="X16" s="359">
        <f t="shared" si="8"/>
        <v>37.5</v>
      </c>
      <c r="Y16" s="206">
        <v>3</v>
      </c>
      <c r="Z16" s="360">
        <f t="shared" si="9"/>
        <v>0.375</v>
      </c>
      <c r="AA16" s="361">
        <v>8</v>
      </c>
      <c r="AB16" s="362">
        <v>8</v>
      </c>
      <c r="AC16" s="363">
        <f t="shared" si="10"/>
        <v>100</v>
      </c>
      <c r="AD16" s="362">
        <v>15</v>
      </c>
      <c r="AE16" s="364">
        <f t="shared" si="11"/>
        <v>1.875</v>
      </c>
    </row>
    <row r="17" spans="1:31" x14ac:dyDescent="0.25">
      <c r="A17" s="450" t="s">
        <v>354</v>
      </c>
      <c r="B17" s="207">
        <v>18</v>
      </c>
      <c r="C17" s="207"/>
      <c r="D17" s="365">
        <f t="shared" si="0"/>
        <v>0</v>
      </c>
      <c r="E17" s="207"/>
      <c r="F17" s="366">
        <f t="shared" si="1"/>
        <v>0</v>
      </c>
      <c r="G17" s="208">
        <v>18</v>
      </c>
      <c r="H17" s="208">
        <v>14</v>
      </c>
      <c r="I17" s="367">
        <f t="shared" si="2"/>
        <v>77.777777777777771</v>
      </c>
      <c r="J17" s="208">
        <v>38</v>
      </c>
      <c r="K17" s="368">
        <f t="shared" si="3"/>
        <v>2.1111111111111112</v>
      </c>
      <c r="L17" s="451">
        <v>18</v>
      </c>
      <c r="M17" s="452">
        <v>4</v>
      </c>
      <c r="N17" s="453">
        <f t="shared" si="4"/>
        <v>22.222222222222221</v>
      </c>
      <c r="O17" s="452">
        <v>12</v>
      </c>
      <c r="P17" s="355">
        <f t="shared" si="5"/>
        <v>0.66666666666666663</v>
      </c>
      <c r="Q17" s="372">
        <v>18</v>
      </c>
      <c r="R17" s="207">
        <v>7</v>
      </c>
      <c r="S17" s="365">
        <f t="shared" si="6"/>
        <v>38.888888888888886</v>
      </c>
      <c r="T17" s="207">
        <v>19</v>
      </c>
      <c r="U17" s="366">
        <f t="shared" si="7"/>
        <v>1.0555555555555556</v>
      </c>
      <c r="V17" s="454">
        <v>18</v>
      </c>
      <c r="W17" s="208">
        <v>14</v>
      </c>
      <c r="X17" s="367">
        <f t="shared" si="8"/>
        <v>77.777777777777771</v>
      </c>
      <c r="Y17" s="208">
        <v>49</v>
      </c>
      <c r="Z17" s="368">
        <f t="shared" si="9"/>
        <v>2.7222222222222223</v>
      </c>
      <c r="AA17" s="361">
        <v>18</v>
      </c>
      <c r="AB17" s="362">
        <v>11</v>
      </c>
      <c r="AC17" s="363">
        <f t="shared" si="10"/>
        <v>61.111111111111114</v>
      </c>
      <c r="AD17" s="362">
        <v>25</v>
      </c>
      <c r="AE17" s="364">
        <f t="shared" si="11"/>
        <v>1.3888888888888888</v>
      </c>
    </row>
    <row r="18" spans="1:31" x14ac:dyDescent="0.25">
      <c r="A18" s="444" t="s">
        <v>355</v>
      </c>
      <c r="B18" s="205">
        <v>18</v>
      </c>
      <c r="C18" s="205">
        <v>3</v>
      </c>
      <c r="D18" s="357">
        <f t="shared" si="0"/>
        <v>16.666666666666668</v>
      </c>
      <c r="E18" s="205">
        <v>6</v>
      </c>
      <c r="F18" s="358">
        <f t="shared" si="1"/>
        <v>0.33333333333333331</v>
      </c>
      <c r="G18" s="206">
        <v>18</v>
      </c>
      <c r="H18" s="206">
        <v>14</v>
      </c>
      <c r="I18" s="359">
        <f t="shared" si="2"/>
        <v>77.777777777777771</v>
      </c>
      <c r="J18" s="206">
        <v>33</v>
      </c>
      <c r="K18" s="360">
        <f t="shared" si="3"/>
        <v>1.8333333333333333</v>
      </c>
      <c r="L18" s="445">
        <v>18</v>
      </c>
      <c r="M18" s="446">
        <v>2</v>
      </c>
      <c r="N18" s="447">
        <f t="shared" si="4"/>
        <v>11.111111111111111</v>
      </c>
      <c r="O18" s="446">
        <v>4</v>
      </c>
      <c r="P18" s="448">
        <f t="shared" si="5"/>
        <v>0.22222222222222221</v>
      </c>
      <c r="Q18" s="371">
        <v>18</v>
      </c>
      <c r="R18" s="205">
        <v>3</v>
      </c>
      <c r="S18" s="357">
        <f t="shared" si="6"/>
        <v>16.666666666666668</v>
      </c>
      <c r="T18" s="205">
        <v>9</v>
      </c>
      <c r="U18" s="358">
        <f t="shared" si="7"/>
        <v>0.5</v>
      </c>
      <c r="V18" s="449">
        <v>18</v>
      </c>
      <c r="W18" s="206">
        <v>7</v>
      </c>
      <c r="X18" s="359">
        <f t="shared" si="8"/>
        <v>38.888888888888886</v>
      </c>
      <c r="Y18" s="206">
        <v>9</v>
      </c>
      <c r="Z18" s="360">
        <f t="shared" si="9"/>
        <v>0.5</v>
      </c>
      <c r="AA18" s="361">
        <v>18</v>
      </c>
      <c r="AB18" s="362">
        <v>12</v>
      </c>
      <c r="AC18" s="363">
        <f t="shared" si="10"/>
        <v>66.666666666666671</v>
      </c>
      <c r="AD18" s="362">
        <v>29</v>
      </c>
      <c r="AE18" s="364">
        <f t="shared" si="11"/>
        <v>1.6111111111111112</v>
      </c>
    </row>
    <row r="19" spans="1:31" x14ac:dyDescent="0.25">
      <c r="A19" s="450" t="s">
        <v>356</v>
      </c>
      <c r="B19" s="207">
        <v>41</v>
      </c>
      <c r="C19" s="207">
        <v>5</v>
      </c>
      <c r="D19" s="365">
        <f t="shared" si="0"/>
        <v>12.195121951219512</v>
      </c>
      <c r="E19" s="207">
        <v>10</v>
      </c>
      <c r="F19" s="366">
        <f t="shared" si="1"/>
        <v>0.24390243902439024</v>
      </c>
      <c r="G19" s="208">
        <v>41</v>
      </c>
      <c r="H19" s="208">
        <v>17</v>
      </c>
      <c r="I19" s="367">
        <f t="shared" si="2"/>
        <v>41.463414634146339</v>
      </c>
      <c r="J19" s="208">
        <v>46</v>
      </c>
      <c r="K19" s="368">
        <f t="shared" si="3"/>
        <v>1.1219512195121952</v>
      </c>
      <c r="L19" s="451">
        <v>42</v>
      </c>
      <c r="M19" s="452">
        <v>6</v>
      </c>
      <c r="N19" s="453">
        <f t="shared" si="4"/>
        <v>14.285714285714286</v>
      </c>
      <c r="O19" s="452">
        <v>10</v>
      </c>
      <c r="P19" s="355">
        <f t="shared" si="5"/>
        <v>0.23809523809523808</v>
      </c>
      <c r="Q19" s="372">
        <v>42</v>
      </c>
      <c r="R19" s="207">
        <v>12</v>
      </c>
      <c r="S19" s="365">
        <f t="shared" si="6"/>
        <v>28.571428571428573</v>
      </c>
      <c r="T19" s="207">
        <v>24</v>
      </c>
      <c r="U19" s="366">
        <f t="shared" si="7"/>
        <v>0.5714285714285714</v>
      </c>
      <c r="V19" s="454">
        <v>41</v>
      </c>
      <c r="W19" s="208">
        <v>1</v>
      </c>
      <c r="X19" s="367">
        <f t="shared" si="8"/>
        <v>2.4390243902439024</v>
      </c>
      <c r="Y19" s="208">
        <v>1</v>
      </c>
      <c r="Z19" s="368">
        <f t="shared" si="9"/>
        <v>2.4390243902439025E-2</v>
      </c>
      <c r="AA19" s="361">
        <v>41</v>
      </c>
      <c r="AB19" s="362">
        <v>10</v>
      </c>
      <c r="AC19" s="363">
        <f t="shared" si="10"/>
        <v>24.390243902439025</v>
      </c>
      <c r="AD19" s="362">
        <v>19</v>
      </c>
      <c r="AE19" s="364">
        <f t="shared" si="11"/>
        <v>0.46341463414634149</v>
      </c>
    </row>
    <row r="20" spans="1:31" x14ac:dyDescent="0.25">
      <c r="A20" s="444" t="s">
        <v>357</v>
      </c>
      <c r="B20" s="205">
        <v>4</v>
      </c>
      <c r="C20" s="205">
        <v>1</v>
      </c>
      <c r="D20" s="357">
        <f t="shared" si="0"/>
        <v>25</v>
      </c>
      <c r="E20" s="205">
        <v>3</v>
      </c>
      <c r="F20" s="358">
        <f t="shared" si="1"/>
        <v>0.75</v>
      </c>
      <c r="G20" s="206">
        <v>4</v>
      </c>
      <c r="H20" s="206">
        <v>1</v>
      </c>
      <c r="I20" s="359">
        <f t="shared" si="2"/>
        <v>25</v>
      </c>
      <c r="J20" s="206">
        <v>6</v>
      </c>
      <c r="K20" s="360">
        <f t="shared" si="3"/>
        <v>1.5</v>
      </c>
      <c r="L20" s="445">
        <v>4</v>
      </c>
      <c r="M20" s="446">
        <v>1</v>
      </c>
      <c r="N20" s="447">
        <f t="shared" si="4"/>
        <v>25</v>
      </c>
      <c r="O20" s="446">
        <v>2</v>
      </c>
      <c r="P20" s="448">
        <f t="shared" si="5"/>
        <v>0.5</v>
      </c>
      <c r="Q20" s="371">
        <v>4</v>
      </c>
      <c r="R20" s="205">
        <v>2</v>
      </c>
      <c r="S20" s="357">
        <f t="shared" si="6"/>
        <v>50</v>
      </c>
      <c r="T20" s="205">
        <v>6</v>
      </c>
      <c r="U20" s="358">
        <f t="shared" si="7"/>
        <v>1.5</v>
      </c>
      <c r="V20" s="449">
        <v>4</v>
      </c>
      <c r="W20" s="206">
        <v>0</v>
      </c>
      <c r="X20" s="359">
        <f t="shared" si="8"/>
        <v>0</v>
      </c>
      <c r="Y20" s="206">
        <v>0</v>
      </c>
      <c r="Z20" s="360">
        <f t="shared" si="9"/>
        <v>0</v>
      </c>
      <c r="AA20" s="361">
        <v>4</v>
      </c>
      <c r="AB20" s="362">
        <v>3</v>
      </c>
      <c r="AC20" s="363">
        <f t="shared" si="10"/>
        <v>75</v>
      </c>
      <c r="AD20" s="362">
        <v>4</v>
      </c>
      <c r="AE20" s="364">
        <f t="shared" si="11"/>
        <v>1</v>
      </c>
    </row>
    <row r="21" spans="1:31" s="370" customFormat="1" ht="21" x14ac:dyDescent="0.35">
      <c r="A21" s="469" t="s">
        <v>420</v>
      </c>
      <c r="B21" s="470">
        <f>SUM(B4:B20)</f>
        <v>330</v>
      </c>
      <c r="C21" s="470">
        <f>SUM(C4:C20)</f>
        <v>56</v>
      </c>
      <c r="D21" s="471">
        <f>C21*100/B21</f>
        <v>16.969696969696969</v>
      </c>
      <c r="E21" s="471">
        <f>SUM(E4:E20)</f>
        <v>242</v>
      </c>
      <c r="F21" s="472">
        <f>E21/B21</f>
        <v>0.73333333333333328</v>
      </c>
      <c r="G21" s="470">
        <f>SUM(G4:G20)</f>
        <v>330</v>
      </c>
      <c r="H21" s="470">
        <f>SUM(H4:H20)</f>
        <v>201</v>
      </c>
      <c r="I21" s="471">
        <f>H21*100/G21</f>
        <v>60.909090909090907</v>
      </c>
      <c r="J21" s="471">
        <f>SUM(J4:J20)</f>
        <v>755</v>
      </c>
      <c r="K21" s="473">
        <f>J21/G21</f>
        <v>2.2878787878787881</v>
      </c>
      <c r="L21" s="470">
        <f>SUM(L4:L20)</f>
        <v>335</v>
      </c>
      <c r="M21" s="470">
        <f>SUM(M4:M20)</f>
        <v>93</v>
      </c>
      <c r="N21" s="471">
        <f t="shared" si="4"/>
        <v>27.761194029850746</v>
      </c>
      <c r="O21" s="471">
        <f>SUM(O4:O20)</f>
        <v>455</v>
      </c>
      <c r="P21" s="473">
        <f>O21/L21</f>
        <v>1.3582089552238805</v>
      </c>
      <c r="Q21" s="470">
        <f>SUM(Q4:Q20)</f>
        <v>328</v>
      </c>
      <c r="R21" s="470">
        <f>SUM(R4:R20)</f>
        <v>99</v>
      </c>
      <c r="S21" s="471">
        <f t="shared" si="6"/>
        <v>30.182926829268293</v>
      </c>
      <c r="T21" s="471">
        <f>SUM(T4:T20)</f>
        <v>422</v>
      </c>
      <c r="U21" s="473">
        <f>T21/Q21</f>
        <v>1.2865853658536586</v>
      </c>
      <c r="V21" s="470">
        <f>SUM(V4:V20)</f>
        <v>323</v>
      </c>
      <c r="W21" s="470">
        <f>SUM(W4:W20)</f>
        <v>115</v>
      </c>
      <c r="X21" s="471">
        <f t="shared" si="8"/>
        <v>35.60371517027864</v>
      </c>
      <c r="Y21" s="471">
        <f>SUM(Y4:Y20)</f>
        <v>454</v>
      </c>
      <c r="Z21" s="473">
        <f>Y21/V21</f>
        <v>1.4055727554179567</v>
      </c>
      <c r="AA21" s="470">
        <f>SUM(AA4:AA20)</f>
        <v>322</v>
      </c>
      <c r="AB21" s="470">
        <f>SUM(AB4:AB20)</f>
        <v>166</v>
      </c>
      <c r="AC21" s="471">
        <f t="shared" si="10"/>
        <v>51.552795031055901</v>
      </c>
      <c r="AD21" s="471">
        <f>SUM(AD4:AD20)</f>
        <v>508</v>
      </c>
      <c r="AE21" s="473">
        <f>AD21/AA21</f>
        <v>1.5776397515527951</v>
      </c>
    </row>
    <row r="33" s="311" customFormat="1" ht="19.5" customHeight="1" x14ac:dyDescent="0.25"/>
    <row r="34" s="311" customFormat="1" ht="19.5" customHeight="1" x14ac:dyDescent="0.25"/>
    <row r="35" s="311" customFormat="1" ht="19.5" customHeight="1" x14ac:dyDescent="0.25"/>
    <row r="36" s="311" customFormat="1" ht="19.5" customHeight="1" x14ac:dyDescent="0.25"/>
    <row r="37" s="311" customFormat="1" ht="19.5" customHeight="1" x14ac:dyDescent="0.25"/>
    <row r="38" s="311" customFormat="1" ht="19.5" customHeight="1" x14ac:dyDescent="0.25"/>
    <row r="39" s="311" customFormat="1" ht="19.5" customHeight="1" x14ac:dyDescent="0.25"/>
    <row r="40" s="311" customFormat="1" ht="19.5" customHeight="1" x14ac:dyDescent="0.25"/>
    <row r="41" s="311" customFormat="1" ht="19.5" customHeight="1" x14ac:dyDescent="0.25"/>
  </sheetData>
  <mergeCells count="8">
    <mergeCell ref="Q2:U2"/>
    <mergeCell ref="B2:F2"/>
    <mergeCell ref="G2:K2"/>
    <mergeCell ref="L2:P2"/>
    <mergeCell ref="A1:AE1"/>
    <mergeCell ref="A2:A3"/>
    <mergeCell ref="V2:Z2"/>
    <mergeCell ref="AA2:AE2"/>
  </mergeCells>
  <hyperlinks>
    <hyperlink ref="A1" location="Menü!A1" display="TABLO 24 :" xr:uid="{00000000-0004-0000-1B00-000000000000}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R36"/>
  <sheetViews>
    <sheetView zoomScale="59" zoomScaleNormal="59" workbookViewId="0">
      <selection activeCell="CQ20" sqref="CQ20"/>
    </sheetView>
  </sheetViews>
  <sheetFormatPr defaultRowHeight="18.75" x14ac:dyDescent="0.3"/>
  <cols>
    <col min="1" max="1" width="22.42578125" style="236" customWidth="1"/>
    <col min="2" max="4" width="8.28515625" style="230" customWidth="1"/>
    <col min="5" max="5" width="9.85546875" style="237" hidden="1" customWidth="1"/>
    <col min="6" max="6" width="10.140625" style="311" hidden="1" customWidth="1"/>
    <col min="7" max="10" width="9.85546875" style="311" hidden="1" customWidth="1"/>
    <col min="11" max="11" width="10.28515625" style="311" hidden="1" customWidth="1"/>
    <col min="12" max="15" width="9.85546875" style="311" hidden="1" customWidth="1"/>
    <col min="16" max="16" width="10.28515625" style="311" hidden="1" customWidth="1"/>
    <col min="17" max="19" width="9.85546875" style="311" hidden="1" customWidth="1"/>
    <col min="20" max="20" width="10" style="311" hidden="1" customWidth="1"/>
    <col min="21" max="21" width="10.140625" style="311" hidden="1" customWidth="1"/>
    <col min="22" max="25" width="10" style="311" hidden="1" customWidth="1"/>
    <col min="26" max="26" width="10.140625" style="311" hidden="1" customWidth="1"/>
    <col min="27" max="30" width="4.28515625" style="311" hidden="1" customWidth="1"/>
    <col min="31" max="31" width="10" style="311" hidden="1" customWidth="1"/>
    <col min="32" max="35" width="4.28515625" style="311" hidden="1" customWidth="1"/>
    <col min="36" max="36" width="10" style="311" hidden="1" customWidth="1"/>
    <col min="37" max="37" width="10.140625" style="311" hidden="1" customWidth="1"/>
    <col min="38" max="41" width="4.5703125" style="311" hidden="1" customWidth="1"/>
    <col min="42" max="42" width="10" style="311" hidden="1" customWidth="1"/>
    <col min="43" max="45" width="4.5703125" style="311" hidden="1" customWidth="1"/>
    <col min="46" max="46" width="4.5703125" style="238" hidden="1" customWidth="1"/>
    <col min="47" max="48" width="10.140625" style="311" hidden="1" customWidth="1"/>
    <col min="49" max="52" width="4.5703125" style="311" hidden="1" customWidth="1"/>
    <col min="53" max="53" width="9.7109375" style="311" hidden="1" customWidth="1"/>
    <col min="54" max="57" width="4.42578125" style="311" hidden="1" customWidth="1"/>
    <col min="58" max="59" width="10.140625" style="311" customWidth="1"/>
    <col min="60" max="63" width="4.5703125" style="311" customWidth="1"/>
    <col min="64" max="64" width="9.7109375" style="311" customWidth="1"/>
    <col min="65" max="68" width="4.42578125" style="311" customWidth="1"/>
    <col min="69" max="70" width="10.140625" style="311" customWidth="1"/>
    <col min="71" max="73" width="4.28515625" style="311" customWidth="1"/>
    <col min="74" max="74" width="5.7109375" style="311" customWidth="1"/>
    <col min="75" max="75" width="9.7109375" style="311" customWidth="1"/>
    <col min="76" max="79" width="4.28515625" style="311" customWidth="1"/>
    <col min="80" max="81" width="10.140625" style="311" customWidth="1"/>
    <col min="82" max="84" width="4.28515625" style="311" customWidth="1"/>
    <col min="85" max="85" width="5.7109375" style="311" customWidth="1"/>
    <col min="86" max="86" width="9.7109375" style="311" customWidth="1"/>
    <col min="87" max="90" width="4.28515625" style="311" customWidth="1"/>
    <col min="91" max="16384" width="9.140625" style="311"/>
  </cols>
  <sheetData>
    <row r="1" spans="1:96" ht="33" customHeight="1" x14ac:dyDescent="0.25">
      <c r="A1" s="644" t="s">
        <v>458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645"/>
      <c r="AH1" s="645"/>
      <c r="AI1" s="645"/>
      <c r="AJ1" s="645"/>
      <c r="AK1" s="645"/>
      <c r="AL1" s="645"/>
      <c r="AM1" s="645"/>
      <c r="AN1" s="645"/>
      <c r="AO1" s="645"/>
      <c r="AP1" s="645"/>
      <c r="AQ1" s="645"/>
      <c r="AR1" s="645"/>
      <c r="AS1" s="645"/>
      <c r="AT1" s="645"/>
      <c r="AU1" s="645"/>
      <c r="AV1" s="645"/>
      <c r="AW1" s="645"/>
      <c r="AX1" s="645"/>
      <c r="AY1" s="645"/>
      <c r="AZ1" s="645"/>
      <c r="BA1" s="645"/>
      <c r="BB1" s="645"/>
      <c r="BC1" s="645"/>
      <c r="BD1" s="645"/>
      <c r="BE1" s="645"/>
      <c r="BF1" s="645"/>
      <c r="BG1" s="645"/>
      <c r="BH1" s="645"/>
      <c r="BI1" s="645"/>
      <c r="BJ1" s="645"/>
      <c r="BK1" s="645"/>
      <c r="BL1" s="645"/>
      <c r="BM1" s="645"/>
      <c r="BN1" s="645"/>
      <c r="BO1" s="645"/>
      <c r="BP1" s="645"/>
      <c r="BQ1" s="645"/>
      <c r="BR1" s="645"/>
      <c r="BS1" s="645"/>
      <c r="BT1" s="645"/>
      <c r="BU1" s="645"/>
      <c r="BV1" s="645"/>
      <c r="BW1" s="645"/>
      <c r="BX1" s="645"/>
      <c r="BY1" s="645"/>
      <c r="BZ1" s="645"/>
      <c r="CA1" s="645"/>
      <c r="CB1" s="645"/>
      <c r="CC1" s="645"/>
      <c r="CD1" s="645"/>
      <c r="CE1" s="645"/>
      <c r="CF1" s="645"/>
      <c r="CG1" s="645"/>
      <c r="CH1" s="645"/>
      <c r="CI1" s="645"/>
      <c r="CJ1" s="645"/>
      <c r="CK1" s="645"/>
      <c r="CL1" s="645"/>
    </row>
    <row r="2" spans="1:96" ht="20.25" customHeight="1" x14ac:dyDescent="0.25">
      <c r="A2" s="632" t="s">
        <v>358</v>
      </c>
      <c r="B2" s="635" t="s">
        <v>459</v>
      </c>
      <c r="C2" s="636"/>
      <c r="D2" s="637"/>
      <c r="E2" s="638">
        <v>2013</v>
      </c>
      <c r="F2" s="639"/>
      <c r="G2" s="639"/>
      <c r="H2" s="639"/>
      <c r="I2" s="640"/>
      <c r="J2" s="641">
        <v>2014</v>
      </c>
      <c r="K2" s="642"/>
      <c r="L2" s="642"/>
      <c r="M2" s="642"/>
      <c r="N2" s="643"/>
      <c r="O2" s="646">
        <v>2015</v>
      </c>
      <c r="P2" s="647"/>
      <c r="Q2" s="647"/>
      <c r="R2" s="647"/>
      <c r="S2" s="648"/>
      <c r="T2" s="649">
        <v>2016</v>
      </c>
      <c r="U2" s="650"/>
      <c r="V2" s="650"/>
      <c r="W2" s="650"/>
      <c r="X2" s="651"/>
      <c r="Y2" s="652">
        <v>2017</v>
      </c>
      <c r="Z2" s="653"/>
      <c r="AA2" s="653"/>
      <c r="AB2" s="653"/>
      <c r="AC2" s="653"/>
      <c r="AD2" s="653"/>
      <c r="AE2" s="653"/>
      <c r="AF2" s="653"/>
      <c r="AG2" s="653"/>
      <c r="AH2" s="653"/>
      <c r="AI2" s="654"/>
      <c r="AJ2" s="655">
        <v>2018</v>
      </c>
      <c r="AK2" s="656"/>
      <c r="AL2" s="656"/>
      <c r="AM2" s="656"/>
      <c r="AN2" s="656"/>
      <c r="AO2" s="656"/>
      <c r="AP2" s="656"/>
      <c r="AQ2" s="656"/>
      <c r="AR2" s="656"/>
      <c r="AS2" s="656"/>
      <c r="AT2" s="657"/>
      <c r="AU2" s="658">
        <v>2019</v>
      </c>
      <c r="AV2" s="659"/>
      <c r="AW2" s="659"/>
      <c r="AX2" s="659"/>
      <c r="AY2" s="659"/>
      <c r="AZ2" s="659"/>
      <c r="BA2" s="659"/>
      <c r="BB2" s="659"/>
      <c r="BC2" s="659"/>
      <c r="BD2" s="659"/>
      <c r="BE2" s="660"/>
      <c r="BF2" s="661">
        <v>2020</v>
      </c>
      <c r="BG2" s="662"/>
      <c r="BH2" s="662"/>
      <c r="BI2" s="662"/>
      <c r="BJ2" s="662"/>
      <c r="BK2" s="662"/>
      <c r="BL2" s="662"/>
      <c r="BM2" s="662"/>
      <c r="BN2" s="662"/>
      <c r="BO2" s="662"/>
      <c r="BP2" s="663"/>
      <c r="BQ2" s="664">
        <v>2021</v>
      </c>
      <c r="BR2" s="664"/>
      <c r="BS2" s="664"/>
      <c r="BT2" s="664"/>
      <c r="BU2" s="664"/>
      <c r="BV2" s="664"/>
      <c r="BW2" s="664"/>
      <c r="BX2" s="664"/>
      <c r="BY2" s="664"/>
      <c r="BZ2" s="664"/>
      <c r="CA2" s="664"/>
      <c r="CB2" s="665">
        <v>2022</v>
      </c>
      <c r="CC2" s="665"/>
      <c r="CD2" s="665"/>
      <c r="CE2" s="665"/>
      <c r="CF2" s="665"/>
      <c r="CG2" s="665"/>
      <c r="CH2" s="665"/>
      <c r="CI2" s="665"/>
      <c r="CJ2" s="665"/>
      <c r="CK2" s="665"/>
      <c r="CL2" s="665"/>
    </row>
    <row r="3" spans="1:96" ht="51" customHeight="1" x14ac:dyDescent="0.25">
      <c r="A3" s="633"/>
      <c r="B3" s="666" t="s">
        <v>359</v>
      </c>
      <c r="C3" s="666" t="s">
        <v>360</v>
      </c>
      <c r="D3" s="668" t="s">
        <v>460</v>
      </c>
      <c r="E3" s="420"/>
      <c r="F3" s="421"/>
      <c r="G3" s="421"/>
      <c r="H3" s="421"/>
      <c r="I3" s="422"/>
      <c r="J3" s="423"/>
      <c r="K3" s="424"/>
      <c r="L3" s="424"/>
      <c r="M3" s="424"/>
      <c r="N3" s="425"/>
      <c r="O3" s="426"/>
      <c r="P3" s="427"/>
      <c r="Q3" s="427"/>
      <c r="R3" s="427"/>
      <c r="S3" s="428"/>
      <c r="T3" s="429"/>
      <c r="U3" s="430"/>
      <c r="V3" s="430"/>
      <c r="W3" s="430"/>
      <c r="X3" s="431"/>
      <c r="Y3" s="625" t="s">
        <v>362</v>
      </c>
      <c r="Z3" s="625" t="s">
        <v>363</v>
      </c>
      <c r="AA3" s="625" t="s">
        <v>364</v>
      </c>
      <c r="AB3" s="625"/>
      <c r="AC3" s="625"/>
      <c r="AD3" s="625"/>
      <c r="AE3" s="625" t="s">
        <v>365</v>
      </c>
      <c r="AF3" s="625" t="s">
        <v>366</v>
      </c>
      <c r="AG3" s="625"/>
      <c r="AH3" s="625"/>
      <c r="AI3" s="625"/>
      <c r="AJ3" s="618" t="s">
        <v>362</v>
      </c>
      <c r="AK3" s="618" t="s">
        <v>363</v>
      </c>
      <c r="AL3" s="618" t="s">
        <v>364</v>
      </c>
      <c r="AM3" s="618"/>
      <c r="AN3" s="618"/>
      <c r="AO3" s="618"/>
      <c r="AP3" s="618" t="s">
        <v>365</v>
      </c>
      <c r="AQ3" s="618" t="s">
        <v>366</v>
      </c>
      <c r="AR3" s="618"/>
      <c r="AS3" s="618"/>
      <c r="AT3" s="618"/>
      <c r="AU3" s="621" t="s">
        <v>362</v>
      </c>
      <c r="AV3" s="621" t="s">
        <v>363</v>
      </c>
      <c r="AW3" s="622" t="s">
        <v>364</v>
      </c>
      <c r="AX3" s="623"/>
      <c r="AY3" s="623"/>
      <c r="AZ3" s="624"/>
      <c r="BA3" s="621" t="s">
        <v>365</v>
      </c>
      <c r="BB3" s="621" t="s">
        <v>366</v>
      </c>
      <c r="BC3" s="621"/>
      <c r="BD3" s="621"/>
      <c r="BE3" s="621"/>
      <c r="BF3" s="620" t="s">
        <v>362</v>
      </c>
      <c r="BG3" s="620" t="s">
        <v>363</v>
      </c>
      <c r="BH3" s="620" t="s">
        <v>364</v>
      </c>
      <c r="BI3" s="620"/>
      <c r="BJ3" s="620"/>
      <c r="BK3" s="620"/>
      <c r="BL3" s="620" t="s">
        <v>365</v>
      </c>
      <c r="BM3" s="620" t="s">
        <v>366</v>
      </c>
      <c r="BN3" s="620"/>
      <c r="BO3" s="620"/>
      <c r="BP3" s="620"/>
      <c r="BQ3" s="619" t="s">
        <v>362</v>
      </c>
      <c r="BR3" s="619" t="s">
        <v>363</v>
      </c>
      <c r="BS3" s="619" t="s">
        <v>364</v>
      </c>
      <c r="BT3" s="619"/>
      <c r="BU3" s="619"/>
      <c r="BV3" s="619"/>
      <c r="BW3" s="619" t="s">
        <v>365</v>
      </c>
      <c r="BX3" s="619" t="s">
        <v>366</v>
      </c>
      <c r="BY3" s="619"/>
      <c r="BZ3" s="619"/>
      <c r="CA3" s="619"/>
      <c r="CB3" s="618" t="s">
        <v>362</v>
      </c>
      <c r="CC3" s="618" t="s">
        <v>363</v>
      </c>
      <c r="CD3" s="618" t="s">
        <v>364</v>
      </c>
      <c r="CE3" s="618"/>
      <c r="CF3" s="618"/>
      <c r="CG3" s="618"/>
      <c r="CH3" s="618" t="s">
        <v>365</v>
      </c>
      <c r="CI3" s="618" t="s">
        <v>366</v>
      </c>
      <c r="CJ3" s="618"/>
      <c r="CK3" s="618"/>
      <c r="CL3" s="618"/>
    </row>
    <row r="4" spans="1:96" ht="22.5" customHeight="1" x14ac:dyDescent="0.25">
      <c r="A4" s="634"/>
      <c r="B4" s="667"/>
      <c r="C4" s="667"/>
      <c r="D4" s="669"/>
      <c r="E4" s="212" t="s">
        <v>362</v>
      </c>
      <c r="F4" s="213" t="s">
        <v>363</v>
      </c>
      <c r="G4" s="213" t="s">
        <v>364</v>
      </c>
      <c r="H4" s="213" t="s">
        <v>365</v>
      </c>
      <c r="I4" s="213" t="s">
        <v>366</v>
      </c>
      <c r="J4" s="214" t="s">
        <v>362</v>
      </c>
      <c r="K4" s="215" t="s">
        <v>363</v>
      </c>
      <c r="L4" s="215" t="s">
        <v>364</v>
      </c>
      <c r="M4" s="215" t="s">
        <v>365</v>
      </c>
      <c r="N4" s="215" t="s">
        <v>366</v>
      </c>
      <c r="O4" s="216" t="s">
        <v>362</v>
      </c>
      <c r="P4" s="432" t="s">
        <v>363</v>
      </c>
      <c r="Q4" s="432" t="s">
        <v>364</v>
      </c>
      <c r="R4" s="432" t="s">
        <v>365</v>
      </c>
      <c r="S4" s="432" t="s">
        <v>366</v>
      </c>
      <c r="T4" s="217" t="s">
        <v>362</v>
      </c>
      <c r="U4" s="218" t="s">
        <v>363</v>
      </c>
      <c r="V4" s="218" t="s">
        <v>364</v>
      </c>
      <c r="W4" s="218" t="s">
        <v>365</v>
      </c>
      <c r="X4" s="218" t="s">
        <v>366</v>
      </c>
      <c r="Y4" s="625"/>
      <c r="Z4" s="625"/>
      <c r="AA4" s="474" t="s">
        <v>461</v>
      </c>
      <c r="AB4" s="474" t="s">
        <v>462</v>
      </c>
      <c r="AC4" s="474" t="s">
        <v>463</v>
      </c>
      <c r="AD4" s="474" t="s">
        <v>460</v>
      </c>
      <c r="AE4" s="625"/>
      <c r="AF4" s="474" t="s">
        <v>461</v>
      </c>
      <c r="AG4" s="474" t="s">
        <v>462</v>
      </c>
      <c r="AH4" s="474" t="s">
        <v>463</v>
      </c>
      <c r="AI4" s="474" t="s">
        <v>460</v>
      </c>
      <c r="AJ4" s="618"/>
      <c r="AK4" s="618"/>
      <c r="AL4" s="475" t="s">
        <v>461</v>
      </c>
      <c r="AM4" s="475" t="s">
        <v>462</v>
      </c>
      <c r="AN4" s="475" t="s">
        <v>463</v>
      </c>
      <c r="AO4" s="475" t="s">
        <v>460</v>
      </c>
      <c r="AP4" s="618"/>
      <c r="AQ4" s="475" t="s">
        <v>461</v>
      </c>
      <c r="AR4" s="475" t="s">
        <v>462</v>
      </c>
      <c r="AS4" s="475" t="s">
        <v>463</v>
      </c>
      <c r="AT4" s="475" t="s">
        <v>460</v>
      </c>
      <c r="AU4" s="621"/>
      <c r="AV4" s="621"/>
      <c r="AW4" s="476" t="s">
        <v>461</v>
      </c>
      <c r="AX4" s="476" t="s">
        <v>462</v>
      </c>
      <c r="AY4" s="476" t="s">
        <v>463</v>
      </c>
      <c r="AZ4" s="476" t="s">
        <v>460</v>
      </c>
      <c r="BA4" s="621"/>
      <c r="BB4" s="476" t="s">
        <v>461</v>
      </c>
      <c r="BC4" s="476" t="s">
        <v>462</v>
      </c>
      <c r="BD4" s="476" t="s">
        <v>463</v>
      </c>
      <c r="BE4" s="476" t="s">
        <v>460</v>
      </c>
      <c r="BF4" s="620"/>
      <c r="BG4" s="620"/>
      <c r="BH4" s="477" t="s">
        <v>461</v>
      </c>
      <c r="BI4" s="477" t="s">
        <v>462</v>
      </c>
      <c r="BJ4" s="477" t="s">
        <v>463</v>
      </c>
      <c r="BK4" s="477" t="s">
        <v>460</v>
      </c>
      <c r="BL4" s="620"/>
      <c r="BM4" s="477" t="s">
        <v>461</v>
      </c>
      <c r="BN4" s="477" t="s">
        <v>462</v>
      </c>
      <c r="BO4" s="477" t="s">
        <v>463</v>
      </c>
      <c r="BP4" s="477" t="s">
        <v>460</v>
      </c>
      <c r="BQ4" s="619"/>
      <c r="BR4" s="619"/>
      <c r="BS4" s="478" t="s">
        <v>461</v>
      </c>
      <c r="BT4" s="478" t="s">
        <v>462</v>
      </c>
      <c r="BU4" s="478" t="s">
        <v>463</v>
      </c>
      <c r="BV4" s="478" t="s">
        <v>460</v>
      </c>
      <c r="BW4" s="619"/>
      <c r="BX4" s="478" t="s">
        <v>461</v>
      </c>
      <c r="BY4" s="478" t="s">
        <v>462</v>
      </c>
      <c r="BZ4" s="478" t="s">
        <v>463</v>
      </c>
      <c r="CA4" s="478" t="s">
        <v>460</v>
      </c>
      <c r="CB4" s="618"/>
      <c r="CC4" s="618"/>
      <c r="CD4" s="475" t="s">
        <v>461</v>
      </c>
      <c r="CE4" s="475" t="s">
        <v>462</v>
      </c>
      <c r="CF4" s="475" t="s">
        <v>463</v>
      </c>
      <c r="CG4" s="475" t="s">
        <v>460</v>
      </c>
      <c r="CH4" s="618"/>
      <c r="CI4" s="475" t="s">
        <v>461</v>
      </c>
      <c r="CJ4" s="475" t="s">
        <v>462</v>
      </c>
      <c r="CK4" s="475" t="s">
        <v>463</v>
      </c>
      <c r="CL4" s="475" t="s">
        <v>460</v>
      </c>
    </row>
    <row r="5" spans="1:96" s="219" customFormat="1" ht="18" customHeight="1" x14ac:dyDescent="0.25">
      <c r="A5" s="315" t="s">
        <v>342</v>
      </c>
      <c r="B5" s="318">
        <v>4</v>
      </c>
      <c r="C5" s="318"/>
      <c r="D5" s="319">
        <f>SUM(B5:C5)</f>
        <v>4</v>
      </c>
      <c r="E5" s="320">
        <v>3</v>
      </c>
      <c r="F5" s="321">
        <v>1</v>
      </c>
      <c r="G5" s="322"/>
      <c r="H5" s="322"/>
      <c r="I5" s="322"/>
      <c r="J5" s="323">
        <v>1</v>
      </c>
      <c r="K5" s="324">
        <v>1</v>
      </c>
      <c r="L5" s="324"/>
      <c r="M5" s="324"/>
      <c r="N5" s="324"/>
      <c r="O5" s="325">
        <v>0</v>
      </c>
      <c r="P5" s="326">
        <v>0</v>
      </c>
      <c r="Q5" s="326"/>
      <c r="R5" s="326"/>
      <c r="S5" s="326"/>
      <c r="T5" s="327"/>
      <c r="U5" s="328"/>
      <c r="V5" s="328"/>
      <c r="W5" s="328"/>
      <c r="X5" s="328"/>
      <c r="Y5" s="329">
        <v>3</v>
      </c>
      <c r="Z5" s="329"/>
      <c r="AA5" s="329"/>
      <c r="AB5" s="329"/>
      <c r="AC5" s="329"/>
      <c r="AD5" s="329"/>
      <c r="AE5" s="329"/>
      <c r="AF5" s="329"/>
      <c r="AG5" s="329"/>
      <c r="AH5" s="329"/>
      <c r="AI5" s="330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331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332">
        <v>3</v>
      </c>
      <c r="BG5" s="332">
        <v>2</v>
      </c>
      <c r="BH5" s="332"/>
      <c r="BI5" s="332"/>
      <c r="BJ5" s="332"/>
      <c r="BK5" s="332">
        <v>1</v>
      </c>
      <c r="BL5" s="332"/>
      <c r="BM5" s="332"/>
      <c r="BN5" s="332"/>
      <c r="BO5" s="332"/>
      <c r="BP5" s="332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</row>
    <row r="6" spans="1:96" s="219" customFormat="1" ht="18" customHeight="1" x14ac:dyDescent="0.25">
      <c r="A6" s="316" t="s">
        <v>343</v>
      </c>
      <c r="B6" s="334">
        <v>3</v>
      </c>
      <c r="C6" s="334"/>
      <c r="D6" s="220">
        <f t="shared" ref="D6:D21" si="0">SUM(B6:C6)</f>
        <v>3</v>
      </c>
      <c r="E6" s="335">
        <v>4</v>
      </c>
      <c r="F6" s="336">
        <v>0</v>
      </c>
      <c r="G6" s="337"/>
      <c r="H6" s="337"/>
      <c r="I6" s="337"/>
      <c r="J6" s="338">
        <v>6</v>
      </c>
      <c r="K6" s="339">
        <v>1</v>
      </c>
      <c r="L6" s="339"/>
      <c r="M6" s="339"/>
      <c r="N6" s="339"/>
      <c r="O6" s="340">
        <v>5</v>
      </c>
      <c r="P6" s="340">
        <v>0</v>
      </c>
      <c r="Q6" s="340"/>
      <c r="R6" s="340"/>
      <c r="S6" s="340"/>
      <c r="T6" s="341"/>
      <c r="U6" s="342"/>
      <c r="V6" s="342"/>
      <c r="W6" s="342"/>
      <c r="X6" s="342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4"/>
      <c r="AJ6" s="208">
        <v>5</v>
      </c>
      <c r="AK6" s="208"/>
      <c r="AL6" s="208"/>
      <c r="AM6" s="208"/>
      <c r="AN6" s="208"/>
      <c r="AO6" s="208"/>
      <c r="AP6" s="208"/>
      <c r="AQ6" s="208"/>
      <c r="AR6" s="208"/>
      <c r="AS6" s="208"/>
      <c r="AT6" s="345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346"/>
      <c r="BG6" s="346"/>
      <c r="BH6" s="346"/>
      <c r="BI6" s="346"/>
      <c r="BJ6" s="346"/>
      <c r="BK6" s="346"/>
      <c r="BL6" s="346"/>
      <c r="BM6" s="346"/>
      <c r="BN6" s="346"/>
      <c r="BO6" s="346"/>
      <c r="BP6" s="346"/>
      <c r="BQ6" s="347">
        <v>5</v>
      </c>
      <c r="BR6" s="347"/>
      <c r="BS6" s="347"/>
      <c r="BT6" s="347"/>
      <c r="BU6" s="347"/>
      <c r="BV6" s="347"/>
      <c r="BW6" s="347"/>
      <c r="BX6" s="347"/>
      <c r="BY6" s="347"/>
      <c r="BZ6" s="347"/>
      <c r="CA6" s="347"/>
      <c r="CB6" s="208">
        <v>9</v>
      </c>
      <c r="CC6" s="208"/>
      <c r="CD6" s="208"/>
      <c r="CE6" s="208"/>
      <c r="CF6" s="208"/>
      <c r="CG6" s="208"/>
      <c r="CH6" s="208"/>
      <c r="CI6" s="208"/>
      <c r="CJ6" s="208"/>
      <c r="CK6" s="208"/>
      <c r="CL6" s="208"/>
    </row>
    <row r="7" spans="1:96" s="219" customFormat="1" ht="18" customHeight="1" x14ac:dyDescent="0.25">
      <c r="A7" s="315" t="s">
        <v>344</v>
      </c>
      <c r="B7" s="318">
        <v>14</v>
      </c>
      <c r="C7" s="318">
        <v>18</v>
      </c>
      <c r="D7" s="319">
        <f t="shared" si="0"/>
        <v>32</v>
      </c>
      <c r="E7" s="320">
        <v>51</v>
      </c>
      <c r="F7" s="321">
        <v>10</v>
      </c>
      <c r="G7" s="322"/>
      <c r="H7" s="321">
        <v>3</v>
      </c>
      <c r="I7" s="322"/>
      <c r="J7" s="323">
        <v>66</v>
      </c>
      <c r="K7" s="324">
        <v>15</v>
      </c>
      <c r="L7" s="324">
        <v>7</v>
      </c>
      <c r="M7" s="324">
        <v>5</v>
      </c>
      <c r="N7" s="324">
        <v>2</v>
      </c>
      <c r="O7" s="325">
        <v>84</v>
      </c>
      <c r="P7" s="325">
        <v>8</v>
      </c>
      <c r="Q7" s="325">
        <v>6</v>
      </c>
      <c r="R7" s="325">
        <v>1</v>
      </c>
      <c r="S7" s="325"/>
      <c r="T7" s="327"/>
      <c r="U7" s="328">
        <v>8</v>
      </c>
      <c r="V7" s="328">
        <v>6</v>
      </c>
      <c r="W7" s="328">
        <v>1</v>
      </c>
      <c r="X7" s="328"/>
      <c r="Y7" s="329">
        <v>39</v>
      </c>
      <c r="Z7" s="329">
        <v>6</v>
      </c>
      <c r="AA7" s="329"/>
      <c r="AB7" s="329"/>
      <c r="AC7" s="329"/>
      <c r="AD7" s="329">
        <v>3</v>
      </c>
      <c r="AE7" s="329">
        <v>2</v>
      </c>
      <c r="AF7" s="329"/>
      <c r="AG7" s="329"/>
      <c r="AH7" s="329"/>
      <c r="AI7" s="330"/>
      <c r="AJ7" s="206">
        <v>57</v>
      </c>
      <c r="AK7" s="206">
        <v>11</v>
      </c>
      <c r="AL7" s="206"/>
      <c r="AM7" s="206"/>
      <c r="AN7" s="206"/>
      <c r="AO7" s="206">
        <v>5</v>
      </c>
      <c r="AP7" s="206">
        <v>2</v>
      </c>
      <c r="AQ7" s="206"/>
      <c r="AR7" s="206"/>
      <c r="AS7" s="206"/>
      <c r="AT7" s="331">
        <v>1</v>
      </c>
      <c r="AU7" s="205" t="s">
        <v>367</v>
      </c>
      <c r="AV7" s="205" t="s">
        <v>368</v>
      </c>
      <c r="AW7" s="205"/>
      <c r="AX7" s="205"/>
      <c r="AY7" s="205"/>
      <c r="AZ7" s="205">
        <v>3</v>
      </c>
      <c r="BA7" s="205">
        <v>3</v>
      </c>
      <c r="BB7" s="205"/>
      <c r="BC7" s="205"/>
      <c r="BD7" s="205"/>
      <c r="BE7" s="205">
        <v>1</v>
      </c>
      <c r="BF7" s="332">
        <v>99</v>
      </c>
      <c r="BG7" s="332">
        <v>12</v>
      </c>
      <c r="BH7" s="332"/>
      <c r="BI7" s="332"/>
      <c r="BJ7" s="332"/>
      <c r="BK7" s="332">
        <v>5</v>
      </c>
      <c r="BL7" s="332">
        <v>1</v>
      </c>
      <c r="BM7" s="332"/>
      <c r="BN7" s="332"/>
      <c r="BO7" s="332"/>
      <c r="BP7" s="332"/>
      <c r="BQ7" s="333">
        <v>57</v>
      </c>
      <c r="BR7" s="333" t="s">
        <v>464</v>
      </c>
      <c r="BS7" s="333"/>
      <c r="BT7" s="333"/>
      <c r="BU7" s="333"/>
      <c r="BV7" s="333">
        <v>12</v>
      </c>
      <c r="BW7" s="333">
        <v>4</v>
      </c>
      <c r="BX7" s="333"/>
      <c r="BY7" s="333"/>
      <c r="BZ7" s="333"/>
      <c r="CA7" s="333">
        <v>4</v>
      </c>
      <c r="CB7" s="206" t="s">
        <v>465</v>
      </c>
      <c r="CC7" s="206"/>
      <c r="CD7" s="206"/>
      <c r="CE7" s="206"/>
      <c r="CF7" s="206"/>
      <c r="CG7" s="206"/>
      <c r="CH7" s="206"/>
      <c r="CI7" s="206"/>
      <c r="CJ7" s="206"/>
      <c r="CK7" s="206"/>
      <c r="CL7" s="206"/>
    </row>
    <row r="8" spans="1:96" s="219" customFormat="1" ht="18" customHeight="1" x14ac:dyDescent="0.25">
      <c r="A8" s="316" t="s">
        <v>345</v>
      </c>
      <c r="B8" s="334">
        <v>3</v>
      </c>
      <c r="C8" s="334"/>
      <c r="D8" s="220">
        <f t="shared" si="0"/>
        <v>3</v>
      </c>
      <c r="E8" s="335">
        <v>18</v>
      </c>
      <c r="F8" s="336">
        <v>0</v>
      </c>
      <c r="G8" s="337"/>
      <c r="H8" s="336"/>
      <c r="I8" s="337"/>
      <c r="J8" s="338">
        <v>14</v>
      </c>
      <c r="K8" s="339">
        <v>0</v>
      </c>
      <c r="L8" s="339"/>
      <c r="M8" s="339"/>
      <c r="N8" s="339"/>
      <c r="O8" s="340">
        <v>3</v>
      </c>
      <c r="P8" s="340">
        <v>0</v>
      </c>
      <c r="Q8" s="340"/>
      <c r="R8" s="340"/>
      <c r="S8" s="340"/>
      <c r="T8" s="341"/>
      <c r="U8" s="342">
        <v>1</v>
      </c>
      <c r="V8" s="342">
        <v>1</v>
      </c>
      <c r="W8" s="342">
        <v>1</v>
      </c>
      <c r="X8" s="342"/>
      <c r="Y8" s="343">
        <v>5</v>
      </c>
      <c r="Z8" s="343"/>
      <c r="AA8" s="343"/>
      <c r="AB8" s="343"/>
      <c r="AC8" s="343"/>
      <c r="AD8" s="343"/>
      <c r="AE8" s="343"/>
      <c r="AF8" s="343"/>
      <c r="AG8" s="343"/>
      <c r="AH8" s="343"/>
      <c r="AI8" s="344"/>
      <c r="AJ8" s="208">
        <v>4</v>
      </c>
      <c r="AK8" s="208"/>
      <c r="AL8" s="208"/>
      <c r="AM8" s="208"/>
      <c r="AN8" s="208"/>
      <c r="AO8" s="208"/>
      <c r="AP8" s="208"/>
      <c r="AQ8" s="208"/>
      <c r="AR8" s="208"/>
      <c r="AS8" s="208"/>
      <c r="AT8" s="345"/>
      <c r="AU8" s="207" t="s">
        <v>369</v>
      </c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346">
        <v>1</v>
      </c>
      <c r="BG8" s="346"/>
      <c r="BH8" s="346"/>
      <c r="BI8" s="346"/>
      <c r="BJ8" s="346"/>
      <c r="BK8" s="346"/>
      <c r="BL8" s="346"/>
      <c r="BM8" s="346"/>
      <c r="BN8" s="346"/>
      <c r="BO8" s="346"/>
      <c r="BP8" s="346"/>
      <c r="BQ8" s="347">
        <v>5</v>
      </c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208">
        <v>3</v>
      </c>
      <c r="CC8" s="208"/>
      <c r="CD8" s="208"/>
      <c r="CE8" s="208"/>
      <c r="CF8" s="208"/>
      <c r="CG8" s="208"/>
      <c r="CH8" s="208"/>
      <c r="CI8" s="208"/>
      <c r="CJ8" s="208"/>
      <c r="CK8" s="208"/>
      <c r="CL8" s="208"/>
    </row>
    <row r="9" spans="1:96" s="219" customFormat="1" ht="18" customHeight="1" x14ac:dyDescent="0.25">
      <c r="A9" s="315" t="s">
        <v>346</v>
      </c>
      <c r="B9" s="318">
        <v>19</v>
      </c>
      <c r="C9" s="318">
        <v>4</v>
      </c>
      <c r="D9" s="319">
        <f t="shared" si="0"/>
        <v>23</v>
      </c>
      <c r="E9" s="320">
        <v>21</v>
      </c>
      <c r="F9" s="321">
        <v>1</v>
      </c>
      <c r="G9" s="322"/>
      <c r="H9" s="321"/>
      <c r="I9" s="322"/>
      <c r="J9" s="323">
        <v>16</v>
      </c>
      <c r="K9" s="324">
        <v>2</v>
      </c>
      <c r="L9" s="324">
        <v>1</v>
      </c>
      <c r="M9" s="324">
        <v>1</v>
      </c>
      <c r="N9" s="324">
        <v>1</v>
      </c>
      <c r="O9" s="325">
        <v>13</v>
      </c>
      <c r="P9" s="325">
        <v>1</v>
      </c>
      <c r="Q9" s="325">
        <v>1</v>
      </c>
      <c r="R9" s="325"/>
      <c r="S9" s="325"/>
      <c r="T9" s="327"/>
      <c r="U9" s="328"/>
      <c r="V9" s="328"/>
      <c r="W9" s="328"/>
      <c r="X9" s="328"/>
      <c r="Y9" s="329">
        <v>12</v>
      </c>
      <c r="Z9" s="329">
        <v>1</v>
      </c>
      <c r="AA9" s="329"/>
      <c r="AB9" s="329"/>
      <c r="AC9" s="329"/>
      <c r="AD9" s="329"/>
      <c r="AE9" s="329"/>
      <c r="AF9" s="329"/>
      <c r="AG9" s="329"/>
      <c r="AH9" s="329"/>
      <c r="AI9" s="330"/>
      <c r="AJ9" s="206">
        <v>20</v>
      </c>
      <c r="AK9" s="206">
        <v>5</v>
      </c>
      <c r="AL9" s="206"/>
      <c r="AM9" s="206"/>
      <c r="AN9" s="206"/>
      <c r="AO9" s="206">
        <v>1</v>
      </c>
      <c r="AP9" s="206">
        <v>1</v>
      </c>
      <c r="AQ9" s="206"/>
      <c r="AR9" s="206"/>
      <c r="AS9" s="206"/>
      <c r="AT9" s="331">
        <v>1</v>
      </c>
      <c r="AU9" s="205">
        <v>36</v>
      </c>
      <c r="AV9" s="205">
        <v>5</v>
      </c>
      <c r="AW9" s="205"/>
      <c r="AX9" s="205"/>
      <c r="AY9" s="205"/>
      <c r="AZ9" s="205">
        <v>2</v>
      </c>
      <c r="BA9" s="205"/>
      <c r="BB9" s="205"/>
      <c r="BC9" s="205"/>
      <c r="BD9" s="205"/>
      <c r="BE9" s="205"/>
      <c r="BF9" s="332">
        <v>25</v>
      </c>
      <c r="BG9" s="332">
        <v>3</v>
      </c>
      <c r="BH9" s="332"/>
      <c r="BI9" s="332"/>
      <c r="BJ9" s="332"/>
      <c r="BK9" s="332">
        <v>1</v>
      </c>
      <c r="BL9" s="332"/>
      <c r="BM9" s="332"/>
      <c r="BN9" s="332"/>
      <c r="BO9" s="332"/>
      <c r="BP9" s="332"/>
      <c r="BQ9" s="333">
        <v>13</v>
      </c>
      <c r="BR9" s="333">
        <v>3</v>
      </c>
      <c r="BS9" s="333"/>
      <c r="BT9" s="333"/>
      <c r="BU9" s="333"/>
      <c r="BV9" s="333"/>
      <c r="BW9" s="333"/>
      <c r="BX9" s="333"/>
      <c r="BY9" s="333"/>
      <c r="BZ9" s="333"/>
      <c r="CA9" s="333"/>
      <c r="CB9" s="206" t="s">
        <v>466</v>
      </c>
      <c r="CC9" s="206"/>
      <c r="CD9" s="206"/>
      <c r="CE9" s="206"/>
      <c r="CF9" s="206"/>
      <c r="CG9" s="206"/>
      <c r="CH9" s="206"/>
      <c r="CI9" s="206"/>
      <c r="CJ9" s="206"/>
      <c r="CK9" s="206"/>
      <c r="CL9" s="206"/>
    </row>
    <row r="10" spans="1:96" s="219" customFormat="1" ht="18" customHeight="1" x14ac:dyDescent="0.25">
      <c r="A10" s="316" t="s">
        <v>347</v>
      </c>
      <c r="B10" s="334">
        <v>9</v>
      </c>
      <c r="C10" s="334">
        <v>4</v>
      </c>
      <c r="D10" s="220">
        <f t="shared" si="0"/>
        <v>13</v>
      </c>
      <c r="E10" s="335">
        <v>19</v>
      </c>
      <c r="F10" s="336">
        <v>0</v>
      </c>
      <c r="G10" s="337"/>
      <c r="H10" s="336"/>
      <c r="I10" s="337"/>
      <c r="J10" s="338">
        <v>8</v>
      </c>
      <c r="K10" s="339">
        <v>0</v>
      </c>
      <c r="L10" s="339"/>
      <c r="M10" s="339"/>
      <c r="N10" s="339"/>
      <c r="O10" s="340">
        <v>24</v>
      </c>
      <c r="P10" s="340">
        <v>2</v>
      </c>
      <c r="Q10" s="340">
        <v>1</v>
      </c>
      <c r="R10" s="340">
        <v>1</v>
      </c>
      <c r="S10" s="340">
        <v>1</v>
      </c>
      <c r="T10" s="341"/>
      <c r="U10" s="342"/>
      <c r="V10" s="342"/>
      <c r="W10" s="342"/>
      <c r="X10" s="342"/>
      <c r="Y10" s="343">
        <v>24</v>
      </c>
      <c r="Z10" s="343">
        <v>3</v>
      </c>
      <c r="AA10" s="343"/>
      <c r="AB10" s="343"/>
      <c r="AC10" s="343"/>
      <c r="AD10" s="343"/>
      <c r="AE10" s="343"/>
      <c r="AF10" s="343"/>
      <c r="AG10" s="343"/>
      <c r="AH10" s="343"/>
      <c r="AI10" s="344"/>
      <c r="AJ10" s="208">
        <v>35</v>
      </c>
      <c r="AK10" s="208">
        <v>1</v>
      </c>
      <c r="AL10" s="208"/>
      <c r="AM10" s="208"/>
      <c r="AN10" s="208"/>
      <c r="AO10" s="208">
        <v>1</v>
      </c>
      <c r="AP10" s="208"/>
      <c r="AQ10" s="208"/>
      <c r="AR10" s="208"/>
      <c r="AS10" s="208"/>
      <c r="AT10" s="345"/>
      <c r="AU10" s="207">
        <v>44</v>
      </c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346">
        <v>44</v>
      </c>
      <c r="BG10" s="346">
        <v>2</v>
      </c>
      <c r="BH10" s="346"/>
      <c r="BI10" s="346"/>
      <c r="BJ10" s="346"/>
      <c r="BK10" s="346">
        <v>2</v>
      </c>
      <c r="BL10" s="346"/>
      <c r="BM10" s="346"/>
      <c r="BN10" s="346"/>
      <c r="BO10" s="346"/>
      <c r="BP10" s="346"/>
      <c r="BQ10" s="347">
        <v>16</v>
      </c>
      <c r="BR10" s="347">
        <v>4</v>
      </c>
      <c r="BS10" s="347"/>
      <c r="BT10" s="347"/>
      <c r="BU10" s="347"/>
      <c r="BV10" s="347"/>
      <c r="BW10" s="347"/>
      <c r="BX10" s="347"/>
      <c r="BY10" s="347"/>
      <c r="BZ10" s="347"/>
      <c r="CA10" s="347"/>
      <c r="CB10" s="208">
        <v>30</v>
      </c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</row>
    <row r="11" spans="1:96" s="219" customFormat="1" ht="18" customHeight="1" x14ac:dyDescent="0.25">
      <c r="A11" s="315" t="s">
        <v>348</v>
      </c>
      <c r="B11" s="318">
        <v>15</v>
      </c>
      <c r="C11" s="318">
        <v>3</v>
      </c>
      <c r="D11" s="319">
        <f t="shared" si="0"/>
        <v>18</v>
      </c>
      <c r="E11" s="320">
        <v>60</v>
      </c>
      <c r="F11" s="321">
        <v>5</v>
      </c>
      <c r="G11" s="322"/>
      <c r="H11" s="321">
        <v>1</v>
      </c>
      <c r="I11" s="322"/>
      <c r="J11" s="323">
        <v>48</v>
      </c>
      <c r="K11" s="324">
        <v>5</v>
      </c>
      <c r="L11" s="324">
        <v>2</v>
      </c>
      <c r="M11" s="324"/>
      <c r="N11" s="324"/>
      <c r="O11" s="325">
        <v>104</v>
      </c>
      <c r="P11" s="325">
        <v>7</v>
      </c>
      <c r="Q11" s="325">
        <v>2</v>
      </c>
      <c r="R11" s="325">
        <v>1</v>
      </c>
      <c r="S11" s="325"/>
      <c r="T11" s="327"/>
      <c r="U11" s="328">
        <v>9</v>
      </c>
      <c r="V11" s="328">
        <v>4</v>
      </c>
      <c r="W11" s="328">
        <v>2</v>
      </c>
      <c r="X11" s="328">
        <v>1</v>
      </c>
      <c r="Y11" s="329">
        <v>75</v>
      </c>
      <c r="Z11" s="329">
        <v>6</v>
      </c>
      <c r="AA11" s="329"/>
      <c r="AB11" s="329"/>
      <c r="AC11" s="329"/>
      <c r="AD11" s="329">
        <v>2</v>
      </c>
      <c r="AE11" s="329">
        <v>1</v>
      </c>
      <c r="AF11" s="329"/>
      <c r="AG11" s="329"/>
      <c r="AH11" s="329"/>
      <c r="AI11" s="330"/>
      <c r="AJ11" s="206">
        <v>80</v>
      </c>
      <c r="AK11" s="206">
        <v>3</v>
      </c>
      <c r="AL11" s="206"/>
      <c r="AM11" s="206"/>
      <c r="AN11" s="206"/>
      <c r="AO11" s="206">
        <v>1</v>
      </c>
      <c r="AP11" s="206"/>
      <c r="AQ11" s="206"/>
      <c r="AR11" s="206"/>
      <c r="AS11" s="206"/>
      <c r="AT11" s="331"/>
      <c r="AU11" s="205">
        <v>88</v>
      </c>
      <c r="AV11" s="205">
        <v>3</v>
      </c>
      <c r="AW11" s="205"/>
      <c r="AX11" s="205"/>
      <c r="AY11" s="205"/>
      <c r="AZ11" s="205">
        <v>1</v>
      </c>
      <c r="BA11" s="205"/>
      <c r="BB11" s="205"/>
      <c r="BC11" s="205"/>
      <c r="BD11" s="205"/>
      <c r="BE11" s="205"/>
      <c r="BF11" s="332">
        <v>75</v>
      </c>
      <c r="BG11" s="332">
        <v>3</v>
      </c>
      <c r="BH11" s="332"/>
      <c r="BI11" s="332"/>
      <c r="BJ11" s="332"/>
      <c r="BK11" s="332">
        <v>1</v>
      </c>
      <c r="BL11" s="332">
        <v>1</v>
      </c>
      <c r="BM11" s="332"/>
      <c r="BN11" s="332"/>
      <c r="BO11" s="332"/>
      <c r="BP11" s="332">
        <v>1</v>
      </c>
      <c r="BQ11" s="333">
        <v>9</v>
      </c>
      <c r="BR11" s="333">
        <v>3</v>
      </c>
      <c r="BS11" s="333"/>
      <c r="BT11" s="333"/>
      <c r="BU11" s="333"/>
      <c r="BV11" s="333">
        <v>3</v>
      </c>
      <c r="BW11" s="333">
        <v>2</v>
      </c>
      <c r="BX11" s="333"/>
      <c r="BY11" s="333"/>
      <c r="BZ11" s="333"/>
      <c r="CA11" s="333"/>
      <c r="CB11" s="206">
        <v>38</v>
      </c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</row>
    <row r="12" spans="1:96" s="219" customFormat="1" ht="18" customHeight="1" x14ac:dyDescent="0.25">
      <c r="A12" s="316" t="s">
        <v>349</v>
      </c>
      <c r="B12" s="334">
        <v>8</v>
      </c>
      <c r="C12" s="334"/>
      <c r="D12" s="220">
        <f t="shared" si="0"/>
        <v>8</v>
      </c>
      <c r="E12" s="335">
        <v>7</v>
      </c>
      <c r="F12" s="336">
        <v>1</v>
      </c>
      <c r="G12" s="337"/>
      <c r="H12" s="336"/>
      <c r="I12" s="337"/>
      <c r="J12" s="338">
        <v>12</v>
      </c>
      <c r="K12" s="339">
        <v>0</v>
      </c>
      <c r="L12" s="339"/>
      <c r="M12" s="339"/>
      <c r="N12" s="339"/>
      <c r="O12" s="340">
        <v>32</v>
      </c>
      <c r="P12" s="340">
        <v>1</v>
      </c>
      <c r="Q12" s="340">
        <v>1</v>
      </c>
      <c r="R12" s="340"/>
      <c r="S12" s="340"/>
      <c r="T12" s="341"/>
      <c r="U12" s="342">
        <v>1</v>
      </c>
      <c r="V12" s="342"/>
      <c r="W12" s="342"/>
      <c r="X12" s="342"/>
      <c r="Y12" s="343">
        <v>35</v>
      </c>
      <c r="Z12" s="343"/>
      <c r="AA12" s="343"/>
      <c r="AB12" s="343"/>
      <c r="AC12" s="343"/>
      <c r="AD12" s="343"/>
      <c r="AE12" s="343"/>
      <c r="AF12" s="343"/>
      <c r="AG12" s="343"/>
      <c r="AH12" s="343"/>
      <c r="AI12" s="344"/>
      <c r="AJ12" s="208">
        <v>5</v>
      </c>
      <c r="AK12" s="208"/>
      <c r="AL12" s="208"/>
      <c r="AM12" s="208"/>
      <c r="AN12" s="208"/>
      <c r="AO12" s="208"/>
      <c r="AP12" s="208"/>
      <c r="AQ12" s="208"/>
      <c r="AR12" s="208"/>
      <c r="AS12" s="208"/>
      <c r="AT12" s="345"/>
      <c r="AU12" s="207">
        <v>10</v>
      </c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346">
        <v>3</v>
      </c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7">
        <v>2</v>
      </c>
      <c r="BR12" s="347">
        <v>1</v>
      </c>
      <c r="BS12" s="347"/>
      <c r="BT12" s="347"/>
      <c r="BU12" s="347"/>
      <c r="BV12" s="347"/>
      <c r="BW12" s="347"/>
      <c r="BX12" s="347"/>
      <c r="BY12" s="347"/>
      <c r="BZ12" s="347"/>
      <c r="CA12" s="347"/>
      <c r="CB12" s="208">
        <v>27</v>
      </c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</row>
    <row r="13" spans="1:96" s="219" customFormat="1" ht="18" customHeight="1" x14ac:dyDescent="0.25">
      <c r="A13" s="315" t="s">
        <v>350</v>
      </c>
      <c r="B13" s="318">
        <v>27</v>
      </c>
      <c r="C13" s="318">
        <v>21</v>
      </c>
      <c r="D13" s="319">
        <f t="shared" si="0"/>
        <v>48</v>
      </c>
      <c r="E13" s="320">
        <v>247</v>
      </c>
      <c r="F13" s="321">
        <v>29</v>
      </c>
      <c r="G13" s="322"/>
      <c r="H13" s="321">
        <v>5</v>
      </c>
      <c r="I13" s="321">
        <v>4</v>
      </c>
      <c r="J13" s="323">
        <v>211</v>
      </c>
      <c r="K13" s="324">
        <v>25</v>
      </c>
      <c r="L13" s="324">
        <v>10</v>
      </c>
      <c r="M13" s="324">
        <v>5</v>
      </c>
      <c r="N13" s="324">
        <v>3</v>
      </c>
      <c r="O13" s="325">
        <v>215</v>
      </c>
      <c r="P13" s="325">
        <v>14</v>
      </c>
      <c r="Q13" s="325">
        <v>5</v>
      </c>
      <c r="R13" s="325">
        <v>3</v>
      </c>
      <c r="S13" s="325">
        <v>1</v>
      </c>
      <c r="T13" s="327"/>
      <c r="U13" s="328">
        <v>12</v>
      </c>
      <c r="V13" s="328">
        <v>4</v>
      </c>
      <c r="W13" s="328">
        <v>1</v>
      </c>
      <c r="X13" s="328"/>
      <c r="Y13" s="329">
        <v>306</v>
      </c>
      <c r="Z13" s="329">
        <v>16</v>
      </c>
      <c r="AA13" s="329"/>
      <c r="AB13" s="329"/>
      <c r="AC13" s="329"/>
      <c r="AD13" s="329">
        <v>6</v>
      </c>
      <c r="AE13" s="329">
        <v>3</v>
      </c>
      <c r="AF13" s="329"/>
      <c r="AG13" s="329"/>
      <c r="AH13" s="329"/>
      <c r="AI13" s="330"/>
      <c r="AJ13" s="206">
        <v>212</v>
      </c>
      <c r="AK13" s="206">
        <v>16</v>
      </c>
      <c r="AL13" s="206"/>
      <c r="AM13" s="206"/>
      <c r="AN13" s="206"/>
      <c r="AO13" s="206">
        <v>7</v>
      </c>
      <c r="AP13" s="206">
        <v>4</v>
      </c>
      <c r="AQ13" s="206"/>
      <c r="AR13" s="206"/>
      <c r="AS13" s="206"/>
      <c r="AT13" s="331">
        <v>2</v>
      </c>
      <c r="AU13" s="205" t="s">
        <v>370</v>
      </c>
      <c r="AV13" s="205" t="s">
        <v>371</v>
      </c>
      <c r="AW13" s="205"/>
      <c r="AX13" s="205"/>
      <c r="AY13" s="205"/>
      <c r="AZ13" s="205">
        <v>5</v>
      </c>
      <c r="BA13" s="205">
        <v>1</v>
      </c>
      <c r="BB13" s="205"/>
      <c r="BC13" s="205"/>
      <c r="BD13" s="205"/>
      <c r="BE13" s="205">
        <v>1</v>
      </c>
      <c r="BF13" s="332">
        <v>193</v>
      </c>
      <c r="BG13" s="332">
        <v>17</v>
      </c>
      <c r="BH13" s="332"/>
      <c r="BI13" s="332"/>
      <c r="BJ13" s="332"/>
      <c r="BK13" s="332">
        <v>7</v>
      </c>
      <c r="BL13" s="332">
        <v>5</v>
      </c>
      <c r="BM13" s="332"/>
      <c r="BN13" s="332"/>
      <c r="BO13" s="332"/>
      <c r="BP13" s="332">
        <v>3</v>
      </c>
      <c r="BQ13" s="333">
        <v>115</v>
      </c>
      <c r="BR13" s="333" t="s">
        <v>467</v>
      </c>
      <c r="BS13" s="333"/>
      <c r="BT13" s="333"/>
      <c r="BU13" s="333"/>
      <c r="BV13" s="333">
        <v>7</v>
      </c>
      <c r="BW13" s="333">
        <v>5</v>
      </c>
      <c r="BX13" s="333"/>
      <c r="BY13" s="333"/>
      <c r="BZ13" s="333"/>
      <c r="CA13" s="333">
        <v>3</v>
      </c>
      <c r="CB13" s="206">
        <v>213</v>
      </c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</row>
    <row r="14" spans="1:96" s="219" customFormat="1" ht="18" customHeight="1" x14ac:dyDescent="0.25">
      <c r="A14" s="316" t="s">
        <v>351</v>
      </c>
      <c r="B14" s="334">
        <v>4</v>
      </c>
      <c r="C14" s="334"/>
      <c r="D14" s="220">
        <f t="shared" si="0"/>
        <v>4</v>
      </c>
      <c r="E14" s="335">
        <v>1</v>
      </c>
      <c r="F14" s="336">
        <v>0</v>
      </c>
      <c r="G14" s="337"/>
      <c r="H14" s="337"/>
      <c r="I14" s="337"/>
      <c r="J14" s="338">
        <v>0</v>
      </c>
      <c r="K14" s="339"/>
      <c r="L14" s="339"/>
      <c r="M14" s="339"/>
      <c r="N14" s="339"/>
      <c r="O14" s="340">
        <v>2</v>
      </c>
      <c r="P14" s="340">
        <v>0</v>
      </c>
      <c r="Q14" s="340"/>
      <c r="R14" s="340"/>
      <c r="S14" s="340"/>
      <c r="T14" s="341"/>
      <c r="U14" s="342">
        <v>0</v>
      </c>
      <c r="V14" s="342"/>
      <c r="W14" s="342"/>
      <c r="X14" s="342"/>
      <c r="Y14" s="343">
        <v>0</v>
      </c>
      <c r="Z14" s="343">
        <v>0</v>
      </c>
      <c r="AA14" s="343"/>
      <c r="AB14" s="343"/>
      <c r="AC14" s="343"/>
      <c r="AD14" s="343"/>
      <c r="AE14" s="343"/>
      <c r="AF14" s="343"/>
      <c r="AG14" s="343"/>
      <c r="AH14" s="343"/>
      <c r="AI14" s="344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345"/>
      <c r="AU14" s="207">
        <v>3</v>
      </c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346">
        <v>1</v>
      </c>
      <c r="BG14" s="346"/>
      <c r="BH14" s="346"/>
      <c r="BI14" s="346"/>
      <c r="BJ14" s="346"/>
      <c r="BK14" s="346"/>
      <c r="BL14" s="346"/>
      <c r="BM14" s="346"/>
      <c r="BN14" s="346"/>
      <c r="BO14" s="346"/>
      <c r="BP14" s="346"/>
      <c r="BQ14" s="347">
        <v>3</v>
      </c>
      <c r="BR14" s="347"/>
      <c r="BS14" s="347"/>
      <c r="BT14" s="347"/>
      <c r="BU14" s="347"/>
      <c r="BV14" s="347"/>
      <c r="BW14" s="347"/>
      <c r="BX14" s="347"/>
      <c r="BY14" s="347"/>
      <c r="BZ14" s="347"/>
      <c r="CA14" s="347"/>
      <c r="CB14" s="208">
        <v>10</v>
      </c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</row>
    <row r="15" spans="1:96" s="219" customFormat="1" ht="18" customHeight="1" x14ac:dyDescent="0.25">
      <c r="A15" s="315" t="s">
        <v>352</v>
      </c>
      <c r="B15" s="318">
        <v>5</v>
      </c>
      <c r="C15" s="318"/>
      <c r="D15" s="319">
        <f t="shared" si="0"/>
        <v>5</v>
      </c>
      <c r="E15" s="320">
        <v>0</v>
      </c>
      <c r="F15" s="321">
        <v>0</v>
      </c>
      <c r="G15" s="322"/>
      <c r="H15" s="322"/>
      <c r="I15" s="322"/>
      <c r="J15" s="323">
        <v>0</v>
      </c>
      <c r="K15" s="324"/>
      <c r="L15" s="324"/>
      <c r="M15" s="324"/>
      <c r="N15" s="324"/>
      <c r="O15" s="325">
        <v>1</v>
      </c>
      <c r="P15" s="325">
        <v>1</v>
      </c>
      <c r="Q15" s="325"/>
      <c r="R15" s="325"/>
      <c r="S15" s="325"/>
      <c r="T15" s="327"/>
      <c r="U15" s="328">
        <v>2</v>
      </c>
      <c r="V15" s="328">
        <v>1</v>
      </c>
      <c r="W15" s="328"/>
      <c r="X15" s="328"/>
      <c r="Y15" s="329">
        <v>12</v>
      </c>
      <c r="Z15" s="329">
        <v>3</v>
      </c>
      <c r="AA15" s="329"/>
      <c r="AB15" s="329"/>
      <c r="AC15" s="329"/>
      <c r="AD15" s="329">
        <v>2</v>
      </c>
      <c r="AE15" s="329"/>
      <c r="AF15" s="329"/>
      <c r="AG15" s="329"/>
      <c r="AH15" s="329"/>
      <c r="AI15" s="330"/>
      <c r="AJ15" s="206">
        <v>16</v>
      </c>
      <c r="AK15" s="206">
        <v>1</v>
      </c>
      <c r="AL15" s="206"/>
      <c r="AM15" s="206"/>
      <c r="AN15" s="206"/>
      <c r="AO15" s="206"/>
      <c r="AP15" s="206"/>
      <c r="AQ15" s="206"/>
      <c r="AR15" s="206"/>
      <c r="AS15" s="206"/>
      <c r="AT15" s="331"/>
      <c r="AU15" s="205">
        <v>18</v>
      </c>
      <c r="AV15" s="205">
        <v>1</v>
      </c>
      <c r="AW15" s="205"/>
      <c r="AX15" s="205"/>
      <c r="AY15" s="205"/>
      <c r="AZ15" s="205"/>
      <c r="BA15" s="205"/>
      <c r="BB15" s="205"/>
      <c r="BC15" s="205"/>
      <c r="BD15" s="205"/>
      <c r="BE15" s="205"/>
      <c r="BF15" s="332">
        <v>14</v>
      </c>
      <c r="BG15" s="332">
        <v>1</v>
      </c>
      <c r="BH15" s="332"/>
      <c r="BI15" s="332"/>
      <c r="BJ15" s="332"/>
      <c r="BK15" s="332">
        <v>1</v>
      </c>
      <c r="BL15" s="332">
        <v>1</v>
      </c>
      <c r="BM15" s="332"/>
      <c r="BN15" s="332"/>
      <c r="BO15" s="332"/>
      <c r="BP15" s="332">
        <v>1</v>
      </c>
      <c r="BQ15" s="333">
        <v>9</v>
      </c>
      <c r="BR15" s="333">
        <v>2</v>
      </c>
      <c r="BS15" s="333"/>
      <c r="BT15" s="333"/>
      <c r="BU15" s="333"/>
      <c r="BV15" s="333"/>
      <c r="BW15" s="333"/>
      <c r="BX15" s="333"/>
      <c r="BY15" s="333"/>
      <c r="BZ15" s="333"/>
      <c r="CA15" s="333"/>
      <c r="CB15" s="206">
        <v>21</v>
      </c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</row>
    <row r="16" spans="1:96" s="219" customFormat="1" ht="18" customHeight="1" x14ac:dyDescent="0.25">
      <c r="A16" s="317" t="s">
        <v>303</v>
      </c>
      <c r="B16" s="334">
        <v>3</v>
      </c>
      <c r="C16" s="334">
        <v>1</v>
      </c>
      <c r="D16" s="220">
        <f t="shared" si="0"/>
        <v>4</v>
      </c>
      <c r="E16" s="335">
        <v>18</v>
      </c>
      <c r="F16" s="336">
        <v>0</v>
      </c>
      <c r="G16" s="337"/>
      <c r="H16" s="337"/>
      <c r="I16" s="337"/>
      <c r="J16" s="338">
        <v>11</v>
      </c>
      <c r="K16" s="339">
        <v>0</v>
      </c>
      <c r="L16" s="339"/>
      <c r="M16" s="339"/>
      <c r="N16" s="339"/>
      <c r="O16" s="340">
        <v>24</v>
      </c>
      <c r="P16" s="340">
        <v>0</v>
      </c>
      <c r="Q16" s="340"/>
      <c r="R16" s="340"/>
      <c r="S16" s="340"/>
      <c r="T16" s="341"/>
      <c r="U16" s="342"/>
      <c r="V16" s="342"/>
      <c r="W16" s="342"/>
      <c r="X16" s="342"/>
      <c r="Y16" s="343">
        <v>5</v>
      </c>
      <c r="Z16" s="343"/>
      <c r="AA16" s="343"/>
      <c r="AB16" s="343"/>
      <c r="AC16" s="343"/>
      <c r="AD16" s="343"/>
      <c r="AE16" s="343"/>
      <c r="AF16" s="343"/>
      <c r="AG16" s="343"/>
      <c r="AH16" s="343"/>
      <c r="AI16" s="344"/>
      <c r="AJ16" s="208">
        <v>16</v>
      </c>
      <c r="AK16" s="208"/>
      <c r="AL16" s="208"/>
      <c r="AM16" s="208"/>
      <c r="AN16" s="208"/>
      <c r="AO16" s="208"/>
      <c r="AP16" s="208">
        <v>1</v>
      </c>
      <c r="AQ16" s="208"/>
      <c r="AR16" s="208"/>
      <c r="AS16" s="208"/>
      <c r="AT16" s="345"/>
      <c r="AU16" s="207">
        <v>16</v>
      </c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346">
        <v>19</v>
      </c>
      <c r="BG16" s="346"/>
      <c r="BH16" s="346"/>
      <c r="BI16" s="346"/>
      <c r="BJ16" s="346"/>
      <c r="BK16" s="346"/>
      <c r="BL16" s="346"/>
      <c r="BM16" s="346"/>
      <c r="BN16" s="346"/>
      <c r="BO16" s="346"/>
      <c r="BP16" s="346"/>
      <c r="BQ16" s="347">
        <v>19</v>
      </c>
      <c r="BR16" s="347">
        <v>1</v>
      </c>
      <c r="BS16" s="347"/>
      <c r="BT16" s="347"/>
      <c r="BU16" s="347"/>
      <c r="BV16" s="347"/>
      <c r="BW16" s="347"/>
      <c r="BX16" s="347"/>
      <c r="BY16" s="347"/>
      <c r="BZ16" s="347"/>
      <c r="CA16" s="347"/>
      <c r="CB16" s="208">
        <v>23</v>
      </c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Q16" s="311"/>
      <c r="CR16" s="311"/>
    </row>
    <row r="17" spans="1:90" s="219" customFormat="1" ht="18" customHeight="1" x14ac:dyDescent="0.25">
      <c r="A17" s="315" t="s">
        <v>353</v>
      </c>
      <c r="B17" s="318">
        <v>3</v>
      </c>
      <c r="C17" s="318"/>
      <c r="D17" s="319">
        <f t="shared" si="0"/>
        <v>3</v>
      </c>
      <c r="E17" s="320">
        <v>11</v>
      </c>
      <c r="F17" s="321">
        <v>0</v>
      </c>
      <c r="G17" s="322"/>
      <c r="H17" s="322"/>
      <c r="I17" s="322"/>
      <c r="J17" s="323">
        <v>0</v>
      </c>
      <c r="K17" s="324"/>
      <c r="L17" s="324"/>
      <c r="M17" s="324"/>
      <c r="N17" s="324"/>
      <c r="O17" s="325">
        <v>2</v>
      </c>
      <c r="P17" s="325">
        <v>2</v>
      </c>
      <c r="Q17" s="325"/>
      <c r="R17" s="325"/>
      <c r="S17" s="325"/>
      <c r="T17" s="327"/>
      <c r="U17" s="328"/>
      <c r="V17" s="328"/>
      <c r="W17" s="328"/>
      <c r="X17" s="328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30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331"/>
      <c r="AU17" s="205">
        <v>3</v>
      </c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332">
        <v>3</v>
      </c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3">
        <v>8</v>
      </c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206">
        <v>6</v>
      </c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</row>
    <row r="18" spans="1:90" s="219" customFormat="1" ht="18" customHeight="1" x14ac:dyDescent="0.25">
      <c r="A18" s="316" t="s">
        <v>354</v>
      </c>
      <c r="B18" s="334">
        <v>10</v>
      </c>
      <c r="C18" s="334"/>
      <c r="D18" s="220">
        <f t="shared" si="0"/>
        <v>10</v>
      </c>
      <c r="E18" s="335">
        <v>7</v>
      </c>
      <c r="F18" s="336">
        <v>1</v>
      </c>
      <c r="G18" s="337"/>
      <c r="H18" s="337"/>
      <c r="I18" s="337"/>
      <c r="J18" s="338">
        <v>4</v>
      </c>
      <c r="K18" s="339">
        <v>0</v>
      </c>
      <c r="L18" s="339"/>
      <c r="M18" s="339"/>
      <c r="N18" s="339"/>
      <c r="O18" s="340">
        <v>19</v>
      </c>
      <c r="P18" s="340">
        <v>0</v>
      </c>
      <c r="Q18" s="340"/>
      <c r="R18" s="340"/>
      <c r="S18" s="340"/>
      <c r="T18" s="341"/>
      <c r="U18" s="342">
        <v>1</v>
      </c>
      <c r="V18" s="342"/>
      <c r="W18" s="342"/>
      <c r="X18" s="342"/>
      <c r="Y18" s="343">
        <v>9</v>
      </c>
      <c r="Z18" s="343"/>
      <c r="AA18" s="343"/>
      <c r="AB18" s="343"/>
      <c r="AC18" s="343"/>
      <c r="AD18" s="343"/>
      <c r="AE18" s="343"/>
      <c r="AF18" s="343"/>
      <c r="AG18" s="343"/>
      <c r="AH18" s="343"/>
      <c r="AI18" s="344"/>
      <c r="AJ18" s="208">
        <v>18</v>
      </c>
      <c r="AK18" s="208"/>
      <c r="AL18" s="208"/>
      <c r="AM18" s="208"/>
      <c r="AN18" s="208"/>
      <c r="AO18" s="208"/>
      <c r="AP18" s="208"/>
      <c r="AQ18" s="208"/>
      <c r="AR18" s="208"/>
      <c r="AS18" s="208"/>
      <c r="AT18" s="345"/>
      <c r="AU18" s="207">
        <v>30</v>
      </c>
      <c r="AV18" s="207">
        <v>2</v>
      </c>
      <c r="AW18" s="207"/>
      <c r="AX18" s="207"/>
      <c r="AY18" s="207"/>
      <c r="AZ18" s="207">
        <v>1</v>
      </c>
      <c r="BA18" s="207">
        <v>1</v>
      </c>
      <c r="BB18" s="207"/>
      <c r="BC18" s="207"/>
      <c r="BD18" s="207"/>
      <c r="BE18" s="207"/>
      <c r="BF18" s="346">
        <v>15</v>
      </c>
      <c r="BG18" s="346"/>
      <c r="BH18" s="346"/>
      <c r="BI18" s="346"/>
      <c r="BJ18" s="346"/>
      <c r="BK18" s="346"/>
      <c r="BL18" s="346"/>
      <c r="BM18" s="346"/>
      <c r="BN18" s="346"/>
      <c r="BO18" s="346"/>
      <c r="BP18" s="346"/>
      <c r="BQ18" s="347">
        <v>11</v>
      </c>
      <c r="BR18" s="347">
        <v>1</v>
      </c>
      <c r="BS18" s="347"/>
      <c r="BT18" s="347"/>
      <c r="BU18" s="347"/>
      <c r="BV18" s="347"/>
      <c r="BW18" s="347"/>
      <c r="BX18" s="347"/>
      <c r="BY18" s="347"/>
      <c r="BZ18" s="347"/>
      <c r="CA18" s="347"/>
      <c r="CB18" s="208">
        <v>9</v>
      </c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</row>
    <row r="19" spans="1:90" s="219" customFormat="1" ht="18" customHeight="1" x14ac:dyDescent="0.25">
      <c r="A19" s="315" t="s">
        <v>355</v>
      </c>
      <c r="B19" s="318">
        <v>12</v>
      </c>
      <c r="C19" s="318"/>
      <c r="D19" s="319">
        <f t="shared" si="0"/>
        <v>12</v>
      </c>
      <c r="E19" s="320">
        <v>0</v>
      </c>
      <c r="F19" s="321">
        <v>0</v>
      </c>
      <c r="G19" s="322"/>
      <c r="H19" s="322"/>
      <c r="I19" s="322"/>
      <c r="J19" s="323">
        <v>1</v>
      </c>
      <c r="K19" s="324">
        <v>0</v>
      </c>
      <c r="L19" s="324"/>
      <c r="M19" s="324"/>
      <c r="N19" s="324"/>
      <c r="O19" s="325">
        <v>0</v>
      </c>
      <c r="P19" s="325"/>
      <c r="Q19" s="325"/>
      <c r="R19" s="325"/>
      <c r="S19" s="325"/>
      <c r="T19" s="327"/>
      <c r="U19" s="328"/>
      <c r="V19" s="328"/>
      <c r="W19" s="328"/>
      <c r="X19" s="328"/>
      <c r="Y19" s="329">
        <v>5</v>
      </c>
      <c r="Z19" s="329"/>
      <c r="AA19" s="329"/>
      <c r="AB19" s="329"/>
      <c r="AC19" s="329"/>
      <c r="AD19" s="329"/>
      <c r="AE19" s="329"/>
      <c r="AF19" s="329"/>
      <c r="AG19" s="329"/>
      <c r="AH19" s="329"/>
      <c r="AI19" s="330"/>
      <c r="AJ19" s="206">
        <v>1</v>
      </c>
      <c r="AK19" s="206"/>
      <c r="AL19" s="206"/>
      <c r="AM19" s="206"/>
      <c r="AN19" s="206"/>
      <c r="AO19" s="206"/>
      <c r="AP19" s="206"/>
      <c r="AQ19" s="206"/>
      <c r="AR19" s="206"/>
      <c r="AS19" s="206"/>
      <c r="AT19" s="331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332">
        <v>12</v>
      </c>
      <c r="BG19" s="332">
        <v>3</v>
      </c>
      <c r="BH19" s="332"/>
      <c r="BI19" s="332"/>
      <c r="BJ19" s="332"/>
      <c r="BK19" s="332"/>
      <c r="BL19" s="332"/>
      <c r="BM19" s="332"/>
      <c r="BN19" s="332"/>
      <c r="BO19" s="332"/>
      <c r="BP19" s="332"/>
      <c r="BQ19" s="333">
        <v>17</v>
      </c>
      <c r="BR19" s="333">
        <v>2</v>
      </c>
      <c r="BS19" s="333"/>
      <c r="BT19" s="333"/>
      <c r="BU19" s="333"/>
      <c r="BV19" s="333"/>
      <c r="BW19" s="333"/>
      <c r="BX19" s="333"/>
      <c r="BY19" s="333"/>
      <c r="BZ19" s="333"/>
      <c r="CA19" s="333"/>
      <c r="CB19" s="206">
        <v>9</v>
      </c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</row>
    <row r="20" spans="1:90" s="219" customFormat="1" ht="18" customHeight="1" x14ac:dyDescent="0.25">
      <c r="A20" s="316" t="s">
        <v>356</v>
      </c>
      <c r="B20" s="334">
        <v>14</v>
      </c>
      <c r="C20" s="334"/>
      <c r="D20" s="220">
        <f t="shared" si="0"/>
        <v>14</v>
      </c>
      <c r="E20" s="335">
        <v>7</v>
      </c>
      <c r="F20" s="336">
        <v>0</v>
      </c>
      <c r="G20" s="337"/>
      <c r="H20" s="337"/>
      <c r="I20" s="337"/>
      <c r="J20" s="338">
        <v>8</v>
      </c>
      <c r="K20" s="339">
        <v>0</v>
      </c>
      <c r="L20" s="339"/>
      <c r="M20" s="348"/>
      <c r="N20" s="348"/>
      <c r="O20" s="340">
        <v>4</v>
      </c>
      <c r="P20" s="340">
        <v>0</v>
      </c>
      <c r="Q20" s="340"/>
      <c r="R20" s="340"/>
      <c r="S20" s="340"/>
      <c r="T20" s="341"/>
      <c r="U20" s="342"/>
      <c r="V20" s="342"/>
      <c r="W20" s="342"/>
      <c r="X20" s="342"/>
      <c r="Y20" s="343">
        <v>5</v>
      </c>
      <c r="Z20" s="343">
        <v>1</v>
      </c>
      <c r="AA20" s="343"/>
      <c r="AB20" s="343"/>
      <c r="AC20" s="343"/>
      <c r="AD20" s="343"/>
      <c r="AE20" s="343"/>
      <c r="AF20" s="343"/>
      <c r="AG20" s="343"/>
      <c r="AH20" s="343"/>
      <c r="AI20" s="344"/>
      <c r="AJ20" s="208">
        <v>1</v>
      </c>
      <c r="AK20" s="208"/>
      <c r="AL20" s="208"/>
      <c r="AM20" s="208"/>
      <c r="AN20" s="208"/>
      <c r="AO20" s="208"/>
      <c r="AP20" s="208"/>
      <c r="AQ20" s="208"/>
      <c r="AR20" s="208"/>
      <c r="AS20" s="208"/>
      <c r="AT20" s="345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346">
        <v>18</v>
      </c>
      <c r="BG20" s="346"/>
      <c r="BH20" s="346"/>
      <c r="BI20" s="346"/>
      <c r="BJ20" s="346"/>
      <c r="BK20" s="346"/>
      <c r="BL20" s="346"/>
      <c r="BM20" s="346"/>
      <c r="BN20" s="346"/>
      <c r="BO20" s="346"/>
      <c r="BP20" s="346"/>
      <c r="BQ20" s="347">
        <v>0</v>
      </c>
      <c r="BR20" s="347"/>
      <c r="BS20" s="347"/>
      <c r="BT20" s="347"/>
      <c r="BU20" s="347"/>
      <c r="BV20" s="347"/>
      <c r="BW20" s="347"/>
      <c r="BX20" s="347"/>
      <c r="BY20" s="347"/>
      <c r="BZ20" s="347"/>
      <c r="CA20" s="347"/>
      <c r="CB20" s="208">
        <v>3</v>
      </c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</row>
    <row r="21" spans="1:90" s="219" customFormat="1" ht="18" customHeight="1" x14ac:dyDescent="0.25">
      <c r="A21" s="315" t="s">
        <v>357</v>
      </c>
      <c r="B21" s="318">
        <v>2</v>
      </c>
      <c r="C21" s="318"/>
      <c r="D21" s="319">
        <f t="shared" si="0"/>
        <v>2</v>
      </c>
      <c r="E21" s="320">
        <v>3</v>
      </c>
      <c r="F21" s="321">
        <v>2</v>
      </c>
      <c r="G21" s="322"/>
      <c r="H21" s="322"/>
      <c r="I21" s="322"/>
      <c r="J21" s="323">
        <v>2</v>
      </c>
      <c r="K21" s="324">
        <v>1</v>
      </c>
      <c r="L21" s="324"/>
      <c r="M21" s="349"/>
      <c r="N21" s="349"/>
      <c r="O21" s="325">
        <v>1</v>
      </c>
      <c r="P21" s="325">
        <v>1</v>
      </c>
      <c r="Q21" s="325"/>
      <c r="R21" s="325">
        <v>0</v>
      </c>
      <c r="S21" s="325"/>
      <c r="T21" s="327"/>
      <c r="U21" s="328"/>
      <c r="V21" s="328"/>
      <c r="W21" s="328"/>
      <c r="X21" s="328"/>
      <c r="Y21" s="329">
        <v>3</v>
      </c>
      <c r="Z21" s="329"/>
      <c r="AA21" s="329"/>
      <c r="AB21" s="329"/>
      <c r="AC21" s="329"/>
      <c r="AD21" s="329"/>
      <c r="AE21" s="329"/>
      <c r="AF21" s="329"/>
      <c r="AG21" s="329"/>
      <c r="AH21" s="329"/>
      <c r="AI21" s="330"/>
      <c r="AJ21" s="206">
        <v>4</v>
      </c>
      <c r="AK21" s="206"/>
      <c r="AL21" s="206"/>
      <c r="AM21" s="206"/>
      <c r="AN21" s="206"/>
      <c r="AO21" s="206"/>
      <c r="AP21" s="206"/>
      <c r="AQ21" s="206"/>
      <c r="AR21" s="206"/>
      <c r="AS21" s="206"/>
      <c r="AT21" s="331"/>
      <c r="AU21" s="205">
        <v>1</v>
      </c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332">
        <v>2</v>
      </c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3">
        <v>0</v>
      </c>
      <c r="BR21" s="333"/>
      <c r="BS21" s="333"/>
      <c r="BT21" s="333"/>
      <c r="BU21" s="333"/>
      <c r="BV21" s="333"/>
      <c r="BW21" s="333"/>
      <c r="BX21" s="333"/>
      <c r="BY21" s="333"/>
      <c r="BZ21" s="333"/>
      <c r="CA21" s="333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</row>
    <row r="22" spans="1:90" s="226" customFormat="1" ht="18.75" customHeight="1" x14ac:dyDescent="0.25">
      <c r="A22" s="221" t="s">
        <v>372</v>
      </c>
      <c r="B22" s="350">
        <f>SUM(B5:B21)</f>
        <v>155</v>
      </c>
      <c r="C22" s="350">
        <f>SUM(C5:C21)</f>
        <v>51</v>
      </c>
      <c r="D22" s="222">
        <f>SUM(D5:D21)</f>
        <v>206</v>
      </c>
      <c r="E22" s="223">
        <v>495</v>
      </c>
      <c r="F22" s="224">
        <f>SUM(F5:F21)</f>
        <v>50</v>
      </c>
      <c r="G22" s="224"/>
      <c r="H22" s="224">
        <v>9</v>
      </c>
      <c r="I22" s="224">
        <v>4</v>
      </c>
      <c r="J22" s="223">
        <v>407</v>
      </c>
      <c r="K22" s="224">
        <v>48</v>
      </c>
      <c r="L22" s="224">
        <v>20</v>
      </c>
      <c r="M22" s="224">
        <v>11</v>
      </c>
      <c r="N22" s="224">
        <v>6</v>
      </c>
      <c r="O22" s="224">
        <f>SUM(O5:O21)</f>
        <v>533</v>
      </c>
      <c r="P22" s="224">
        <f>SUM(P5:P21)</f>
        <v>37</v>
      </c>
      <c r="Q22" s="224">
        <f>SUM(Q7:Q21)</f>
        <v>16</v>
      </c>
      <c r="R22" s="224">
        <v>6</v>
      </c>
      <c r="S22" s="224">
        <v>2</v>
      </c>
      <c r="T22" s="224">
        <v>524</v>
      </c>
      <c r="U22" s="224">
        <f>SUM(U5:U21)</f>
        <v>34</v>
      </c>
      <c r="V22" s="224">
        <v>16</v>
      </c>
      <c r="W22" s="224">
        <v>5</v>
      </c>
      <c r="X22" s="224">
        <v>1</v>
      </c>
      <c r="Y22" s="224">
        <f>SUM(Y5:Y21)</f>
        <v>538</v>
      </c>
      <c r="Z22" s="224">
        <v>36</v>
      </c>
      <c r="AA22" s="224"/>
      <c r="AB22" s="224"/>
      <c r="AC22" s="224"/>
      <c r="AD22" s="224">
        <v>13</v>
      </c>
      <c r="AE22" s="224">
        <v>6</v>
      </c>
      <c r="AF22" s="224"/>
      <c r="AG22" s="224"/>
      <c r="AH22" s="224"/>
      <c r="AI22" s="224">
        <v>0</v>
      </c>
      <c r="AJ22" s="224">
        <v>477</v>
      </c>
      <c r="AK22" s="224">
        <v>36</v>
      </c>
      <c r="AL22" s="224"/>
      <c r="AM22" s="224"/>
      <c r="AN22" s="224"/>
      <c r="AO22" s="224">
        <v>15</v>
      </c>
      <c r="AP22" s="224">
        <v>7</v>
      </c>
      <c r="AQ22" s="224"/>
      <c r="AR22" s="224"/>
      <c r="AS22" s="224"/>
      <c r="AT22" s="225">
        <f>SUM(AT5:AT21)</f>
        <v>4</v>
      </c>
      <c r="AU22" s="224">
        <v>566</v>
      </c>
      <c r="AV22" s="224">
        <v>36</v>
      </c>
      <c r="AW22" s="224"/>
      <c r="AX22" s="224"/>
      <c r="AY22" s="224"/>
      <c r="AZ22" s="224">
        <v>12</v>
      </c>
      <c r="BA22" s="224">
        <v>5</v>
      </c>
      <c r="BB22" s="224"/>
      <c r="BC22" s="224"/>
      <c r="BD22" s="224"/>
      <c r="BE22" s="224">
        <v>2</v>
      </c>
      <c r="BF22" s="224">
        <v>526</v>
      </c>
      <c r="BG22" s="224">
        <f>SUM(BG5:BG21)</f>
        <v>43</v>
      </c>
      <c r="BH22" s="224"/>
      <c r="BI22" s="224"/>
      <c r="BJ22" s="224"/>
      <c r="BK22" s="224">
        <f t="shared" ref="BK22:BP22" si="1">SUM(BK5:BK21)</f>
        <v>18</v>
      </c>
      <c r="BL22" s="224">
        <f t="shared" si="1"/>
        <v>8</v>
      </c>
      <c r="BM22" s="224"/>
      <c r="BN22" s="224"/>
      <c r="BO22" s="224"/>
      <c r="BP22" s="224">
        <f t="shared" si="1"/>
        <v>5</v>
      </c>
      <c r="BQ22" s="224">
        <v>289</v>
      </c>
      <c r="BR22" s="224">
        <v>68</v>
      </c>
      <c r="BS22" s="224"/>
      <c r="BT22" s="224"/>
      <c r="BU22" s="224"/>
      <c r="BV22" s="224">
        <v>22</v>
      </c>
      <c r="BW22" s="224">
        <v>11</v>
      </c>
      <c r="BX22" s="224"/>
      <c r="BY22" s="224"/>
      <c r="BZ22" s="224"/>
      <c r="CA22" s="224">
        <v>7</v>
      </c>
      <c r="CB22" s="224">
        <v>532</v>
      </c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s="230" customFormat="1" ht="18.75" customHeight="1" x14ac:dyDescent="0.25">
      <c r="A23" s="626" t="s">
        <v>304</v>
      </c>
      <c r="B23" s="627"/>
      <c r="C23" s="627"/>
      <c r="D23" s="628"/>
      <c r="E23" s="228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>
        <v>1325</v>
      </c>
      <c r="U23" s="227">
        <v>100</v>
      </c>
      <c r="V23" s="227"/>
      <c r="W23" s="227"/>
      <c r="X23" s="227"/>
      <c r="Y23" s="227">
        <v>1435</v>
      </c>
      <c r="Z23" s="227">
        <v>100</v>
      </c>
      <c r="AA23" s="227"/>
      <c r="AB23" s="227"/>
      <c r="AC23" s="227"/>
      <c r="AD23" s="227">
        <v>42</v>
      </c>
      <c r="AE23" s="227">
        <v>18</v>
      </c>
      <c r="AF23" s="227"/>
      <c r="AG23" s="227"/>
      <c r="AH23" s="227"/>
      <c r="AI23" s="227"/>
      <c r="AJ23" s="351">
        <v>1357</v>
      </c>
      <c r="AK23" s="227">
        <v>100</v>
      </c>
      <c r="AL23" s="227"/>
      <c r="AM23" s="227"/>
      <c r="AN23" s="227"/>
      <c r="AO23" s="227">
        <v>41</v>
      </c>
      <c r="AP23" s="227">
        <v>17</v>
      </c>
      <c r="AQ23" s="227"/>
      <c r="AR23" s="227"/>
      <c r="AS23" s="227"/>
      <c r="AT23" s="228"/>
      <c r="AU23" s="351">
        <v>1263</v>
      </c>
      <c r="AV23" s="227">
        <v>100</v>
      </c>
      <c r="AW23" s="227"/>
      <c r="AX23" s="227"/>
      <c r="AY23" s="227"/>
      <c r="AZ23" s="227">
        <v>42</v>
      </c>
      <c r="BA23" s="227">
        <v>18</v>
      </c>
      <c r="BB23" s="227"/>
      <c r="BC23" s="227"/>
      <c r="BD23" s="227"/>
      <c r="BE23" s="229"/>
      <c r="BF23" s="351">
        <v>1292</v>
      </c>
      <c r="BG23" s="227">
        <v>100</v>
      </c>
      <c r="BH23" s="227"/>
      <c r="BI23" s="227"/>
      <c r="BJ23" s="227"/>
      <c r="BK23" s="227">
        <v>44</v>
      </c>
      <c r="BL23" s="227">
        <v>18</v>
      </c>
      <c r="BM23" s="227"/>
      <c r="BN23" s="227"/>
      <c r="BO23" s="227"/>
      <c r="BP23" s="229"/>
      <c r="BQ23" s="351">
        <v>830</v>
      </c>
      <c r="BR23" s="227">
        <v>180</v>
      </c>
      <c r="BS23" s="227"/>
      <c r="BT23" s="227"/>
      <c r="BU23" s="227"/>
      <c r="BV23" s="227">
        <v>44</v>
      </c>
      <c r="BW23" s="227">
        <v>20</v>
      </c>
      <c r="BX23" s="227"/>
      <c r="BY23" s="227"/>
      <c r="BZ23" s="227"/>
      <c r="CA23" s="229"/>
      <c r="CB23" s="351">
        <v>1402</v>
      </c>
      <c r="CC23" s="227"/>
      <c r="CD23" s="227"/>
      <c r="CE23" s="227"/>
      <c r="CF23" s="227"/>
      <c r="CG23" s="227"/>
      <c r="CH23" s="227"/>
      <c r="CI23" s="227"/>
      <c r="CJ23" s="227"/>
      <c r="CK23" s="227"/>
      <c r="CL23" s="229"/>
    </row>
    <row r="24" spans="1:90" s="233" customFormat="1" ht="18.75" customHeight="1" x14ac:dyDescent="0.25">
      <c r="A24" s="629" t="s">
        <v>412</v>
      </c>
      <c r="B24" s="630"/>
      <c r="C24" s="630"/>
      <c r="D24" s="631"/>
      <c r="E24" s="232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>
        <f>Y22*100/Y23</f>
        <v>37.491289198606275</v>
      </c>
      <c r="Z24" s="231">
        <f t="shared" ref="Z24:AK24" si="2">Z22*100/Z23</f>
        <v>36</v>
      </c>
      <c r="AA24" s="231"/>
      <c r="AB24" s="231"/>
      <c r="AC24" s="231"/>
      <c r="AD24" s="231"/>
      <c r="AE24" s="231"/>
      <c r="AF24" s="231"/>
      <c r="AG24" s="231"/>
      <c r="AH24" s="231"/>
      <c r="AI24" s="231"/>
      <c r="AJ24" s="234">
        <f>AJ22*100/AJ23</f>
        <v>35.151068533529845</v>
      </c>
      <c r="AK24" s="234">
        <f t="shared" si="2"/>
        <v>36</v>
      </c>
      <c r="AL24" s="234"/>
      <c r="AM24" s="234"/>
      <c r="AN24" s="234"/>
      <c r="AO24" s="234"/>
      <c r="AP24" s="234"/>
      <c r="AQ24" s="234"/>
      <c r="AR24" s="234"/>
      <c r="AS24" s="234"/>
      <c r="AT24" s="352"/>
      <c r="AU24" s="234">
        <f>AU22*100/AU23</f>
        <v>44.813935075217735</v>
      </c>
      <c r="AV24" s="234">
        <f t="shared" ref="AV24:BA24" si="3">AV22*100/AV23</f>
        <v>36</v>
      </c>
      <c r="AW24" s="234"/>
      <c r="AX24" s="234"/>
      <c r="AY24" s="234"/>
      <c r="AZ24" s="234">
        <f t="shared" ref="AZ24" si="4">AZ22*100/AZ23</f>
        <v>28.571428571428573</v>
      </c>
      <c r="BA24" s="234">
        <f t="shared" si="3"/>
        <v>27.777777777777779</v>
      </c>
      <c r="BB24" s="234"/>
      <c r="BC24" s="234"/>
      <c r="BD24" s="234"/>
      <c r="BE24" s="234"/>
      <c r="BF24" s="234">
        <f>BF22*100/BF23</f>
        <v>40.712074303405572</v>
      </c>
      <c r="BG24" s="234">
        <f t="shared" ref="BG24:BL24" si="5">BG22*100/BG23</f>
        <v>43</v>
      </c>
      <c r="BH24" s="234"/>
      <c r="BI24" s="234"/>
      <c r="BJ24" s="234"/>
      <c r="BK24" s="234">
        <f t="shared" si="5"/>
        <v>40.909090909090907</v>
      </c>
      <c r="BL24" s="234">
        <f t="shared" si="5"/>
        <v>44.444444444444443</v>
      </c>
      <c r="BM24" s="234"/>
      <c r="BN24" s="234"/>
      <c r="BO24" s="234"/>
      <c r="BP24" s="231"/>
      <c r="BQ24" s="234">
        <f>BQ22*100/BQ23</f>
        <v>34.819277108433738</v>
      </c>
      <c r="BR24" s="234">
        <f>BR22*100/BR23</f>
        <v>37.777777777777779</v>
      </c>
      <c r="BS24" s="234"/>
      <c r="BT24" s="234"/>
      <c r="BU24" s="234"/>
      <c r="BV24" s="234">
        <f t="shared" ref="BV24:BW24" si="6">BV22*100/BV23</f>
        <v>50</v>
      </c>
      <c r="BW24" s="234">
        <f t="shared" si="6"/>
        <v>55</v>
      </c>
      <c r="BX24" s="234"/>
      <c r="BY24" s="234"/>
      <c r="BZ24" s="234"/>
      <c r="CA24" s="231"/>
      <c r="CB24" s="234">
        <f>CB22*100/CB23</f>
        <v>37.945791726105561</v>
      </c>
      <c r="CC24" s="234"/>
      <c r="CD24" s="234"/>
      <c r="CE24" s="234"/>
      <c r="CF24" s="234"/>
      <c r="CG24" s="234"/>
      <c r="CH24" s="234"/>
      <c r="CI24" s="234"/>
      <c r="CJ24" s="234"/>
      <c r="CK24" s="234"/>
      <c r="CL24" s="231"/>
    </row>
    <row r="25" spans="1:90" s="233" customFormat="1" ht="18.75" customHeight="1" x14ac:dyDescent="0.25">
      <c r="A25" s="629" t="s">
        <v>413</v>
      </c>
      <c r="B25" s="630"/>
      <c r="C25" s="630"/>
      <c r="D25" s="631"/>
      <c r="E25" s="232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351">
        <v>16181</v>
      </c>
      <c r="AK25" s="231"/>
      <c r="AL25" s="231"/>
      <c r="AM25" s="231"/>
      <c r="AN25" s="231"/>
      <c r="AO25" s="231"/>
      <c r="AP25" s="231"/>
      <c r="AQ25" s="231"/>
      <c r="AR25" s="231"/>
      <c r="AS25" s="231"/>
      <c r="AT25" s="232"/>
      <c r="AU25" s="351">
        <v>16679</v>
      </c>
      <c r="AV25" s="231"/>
      <c r="AW25" s="231"/>
      <c r="AX25" s="231"/>
      <c r="AY25" s="231"/>
      <c r="AZ25" s="231"/>
      <c r="BA25" s="231">
        <v>220</v>
      </c>
      <c r="BB25" s="231"/>
      <c r="BC25" s="231"/>
      <c r="BD25" s="231"/>
      <c r="BE25" s="231">
        <v>107</v>
      </c>
      <c r="BF25" s="351">
        <v>15273</v>
      </c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351">
        <v>14010</v>
      </c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351">
        <v>25095</v>
      </c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</row>
    <row r="26" spans="1:90" s="230" customFormat="1" ht="52.5" customHeight="1" x14ac:dyDescent="0.25">
      <c r="E26" s="616"/>
      <c r="F26" s="616"/>
      <c r="G26" s="616"/>
      <c r="H26" s="616"/>
      <c r="I26" s="616"/>
      <c r="J26" s="616" t="s">
        <v>373</v>
      </c>
      <c r="K26" s="616"/>
      <c r="L26" s="616"/>
      <c r="M26" s="616"/>
      <c r="N26" s="616"/>
      <c r="O26" s="616" t="s">
        <v>374</v>
      </c>
      <c r="P26" s="616"/>
      <c r="Q26" s="616"/>
      <c r="R26" s="616"/>
      <c r="S26" s="616"/>
      <c r="T26" s="616" t="s">
        <v>375</v>
      </c>
      <c r="U26" s="616"/>
      <c r="V26" s="616"/>
      <c r="W26" s="616"/>
      <c r="X26" s="616"/>
      <c r="Y26" s="616" t="s">
        <v>376</v>
      </c>
      <c r="Z26" s="616"/>
      <c r="AA26" s="616"/>
      <c r="AB26" s="616"/>
      <c r="AC26" s="616"/>
      <c r="AD26" s="616"/>
      <c r="AE26" s="616"/>
      <c r="AF26" s="616"/>
      <c r="AG26" s="616"/>
      <c r="AH26" s="616"/>
      <c r="AI26" s="616"/>
      <c r="AJ26" s="616" t="s">
        <v>377</v>
      </c>
      <c r="AK26" s="616"/>
      <c r="AL26" s="616"/>
      <c r="AM26" s="616"/>
      <c r="AN26" s="616"/>
      <c r="AO26" s="616"/>
      <c r="AP26" s="616"/>
      <c r="AQ26" s="616"/>
      <c r="AR26" s="616"/>
      <c r="AS26" s="616"/>
      <c r="AT26" s="616"/>
      <c r="AU26" s="616" t="s">
        <v>378</v>
      </c>
      <c r="AV26" s="616"/>
      <c r="AW26" s="616"/>
      <c r="AX26" s="616"/>
      <c r="AY26" s="616"/>
      <c r="AZ26" s="616"/>
      <c r="BA26" s="616"/>
      <c r="BB26" s="616"/>
      <c r="BC26" s="616"/>
      <c r="BD26" s="616"/>
      <c r="BE26" s="616"/>
      <c r="BF26" s="616"/>
      <c r="BG26" s="616"/>
      <c r="BH26" s="616"/>
      <c r="BI26" s="616"/>
      <c r="BJ26" s="616"/>
      <c r="BK26" s="616"/>
      <c r="BL26" s="616"/>
      <c r="BM26" s="616"/>
      <c r="BN26" s="616"/>
      <c r="BO26" s="616"/>
      <c r="BP26" s="616"/>
      <c r="BQ26" s="617" t="s">
        <v>468</v>
      </c>
      <c r="BR26" s="617"/>
      <c r="BS26" s="617"/>
      <c r="BT26" s="617"/>
      <c r="BU26" s="617"/>
      <c r="BV26" s="617"/>
      <c r="BW26" s="617"/>
      <c r="BX26" s="617"/>
      <c r="BY26" s="617"/>
      <c r="BZ26" s="617"/>
      <c r="CA26" s="617"/>
      <c r="CB26" s="617" t="s">
        <v>468</v>
      </c>
      <c r="CC26" s="617"/>
      <c r="CD26" s="617"/>
      <c r="CE26" s="617"/>
      <c r="CF26" s="617"/>
      <c r="CG26" s="617"/>
      <c r="CH26" s="617"/>
      <c r="CI26" s="617"/>
      <c r="CJ26" s="617"/>
      <c r="CK26" s="617"/>
      <c r="CL26" s="617"/>
    </row>
    <row r="27" spans="1:90" s="235" customFormat="1" x14ac:dyDescent="0.25">
      <c r="B27" s="230"/>
      <c r="C27" s="230"/>
      <c r="D27" s="230"/>
      <c r="E27" s="616"/>
      <c r="F27" s="616"/>
      <c r="G27" s="616"/>
      <c r="H27" s="616"/>
      <c r="I27" s="616"/>
      <c r="J27" s="616" t="s">
        <v>379</v>
      </c>
      <c r="K27" s="616"/>
      <c r="L27" s="616"/>
      <c r="M27" s="616"/>
      <c r="N27" s="616"/>
      <c r="O27" s="616" t="s">
        <v>380</v>
      </c>
      <c r="P27" s="616"/>
      <c r="Q27" s="616"/>
      <c r="R27" s="616"/>
      <c r="S27" s="616"/>
      <c r="T27" s="616"/>
      <c r="U27" s="616"/>
      <c r="V27" s="616"/>
      <c r="W27" s="616"/>
      <c r="X27" s="616"/>
      <c r="Y27" s="616"/>
      <c r="Z27" s="616"/>
      <c r="AA27" s="616"/>
      <c r="AB27" s="616"/>
      <c r="AC27" s="616"/>
      <c r="AD27" s="616"/>
      <c r="AE27" s="616"/>
      <c r="AF27" s="616"/>
      <c r="AG27" s="616"/>
      <c r="AH27" s="616"/>
      <c r="AI27" s="616"/>
      <c r="AJ27" s="616"/>
      <c r="AK27" s="616"/>
      <c r="AL27" s="616"/>
      <c r="AM27" s="616"/>
      <c r="AN27" s="616"/>
      <c r="AO27" s="616"/>
      <c r="AP27" s="616"/>
      <c r="AQ27" s="616"/>
      <c r="AR27" s="616"/>
      <c r="AS27" s="616"/>
      <c r="AT27" s="616"/>
      <c r="AU27" s="616"/>
      <c r="AV27" s="616"/>
      <c r="AW27" s="616"/>
      <c r="AX27" s="616"/>
      <c r="AY27" s="616"/>
      <c r="AZ27" s="616"/>
      <c r="BA27" s="616"/>
      <c r="BB27" s="616"/>
      <c r="BC27" s="616"/>
      <c r="BD27" s="616"/>
      <c r="BE27" s="616"/>
      <c r="BF27" s="616"/>
      <c r="BG27" s="616"/>
      <c r="BH27" s="616"/>
      <c r="BI27" s="616"/>
      <c r="BJ27" s="616"/>
      <c r="BK27" s="616"/>
      <c r="BL27" s="616"/>
      <c r="BM27" s="616"/>
      <c r="BN27" s="616"/>
      <c r="BO27" s="616"/>
      <c r="BP27" s="616"/>
      <c r="BQ27" s="616"/>
      <c r="BR27" s="616"/>
      <c r="BS27" s="616"/>
      <c r="BT27" s="616"/>
      <c r="BU27" s="616"/>
      <c r="BV27" s="616"/>
      <c r="BW27" s="616"/>
      <c r="BX27" s="616"/>
      <c r="BY27" s="616"/>
      <c r="BZ27" s="616"/>
      <c r="CA27" s="616"/>
      <c r="CB27" s="616"/>
      <c r="CC27" s="616"/>
      <c r="CD27" s="616"/>
      <c r="CE27" s="616"/>
      <c r="CF27" s="616"/>
      <c r="CG27" s="616"/>
      <c r="CH27" s="616"/>
      <c r="CI27" s="616"/>
      <c r="CJ27" s="616"/>
      <c r="CK27" s="616"/>
      <c r="CL27" s="616"/>
    </row>
    <row r="28" spans="1:90" x14ac:dyDescent="0.25">
      <c r="E28" s="614"/>
      <c r="F28" s="615"/>
      <c r="G28" s="615"/>
      <c r="H28" s="615"/>
      <c r="I28" s="615"/>
      <c r="J28" s="614" t="s">
        <v>469</v>
      </c>
      <c r="K28" s="615"/>
      <c r="L28" s="615"/>
      <c r="M28" s="615"/>
      <c r="N28" s="615"/>
      <c r="O28" s="614"/>
      <c r="P28" s="615"/>
      <c r="Q28" s="615"/>
      <c r="R28" s="615"/>
      <c r="S28" s="615"/>
      <c r="T28" s="614"/>
      <c r="U28" s="615"/>
      <c r="V28" s="615"/>
      <c r="W28" s="615"/>
      <c r="X28" s="615"/>
      <c r="Y28" s="614"/>
      <c r="Z28" s="615"/>
      <c r="AA28" s="615"/>
      <c r="AB28" s="615"/>
      <c r="AC28" s="615"/>
      <c r="AD28" s="615"/>
      <c r="AE28" s="615"/>
      <c r="AF28" s="615"/>
      <c r="AG28" s="615"/>
      <c r="AH28" s="615"/>
      <c r="AI28" s="615"/>
      <c r="AJ28" s="614"/>
      <c r="AK28" s="615"/>
      <c r="AL28" s="615"/>
      <c r="AM28" s="615"/>
      <c r="AN28" s="615"/>
      <c r="AO28" s="615"/>
      <c r="AP28" s="615"/>
      <c r="AQ28" s="615"/>
      <c r="AR28" s="615"/>
      <c r="AS28" s="615"/>
      <c r="AT28" s="615"/>
      <c r="AU28" s="614"/>
      <c r="AV28" s="615"/>
      <c r="AW28" s="615"/>
      <c r="AX28" s="615"/>
      <c r="AY28" s="615"/>
      <c r="AZ28" s="615"/>
      <c r="BA28" s="615"/>
      <c r="BB28" s="615"/>
      <c r="BC28" s="615"/>
      <c r="BD28" s="615"/>
      <c r="BE28" s="615"/>
      <c r="BF28" s="614"/>
      <c r="BG28" s="615"/>
      <c r="BH28" s="615"/>
      <c r="BI28" s="615"/>
      <c r="BJ28" s="615"/>
      <c r="BK28" s="615"/>
      <c r="BL28" s="615"/>
      <c r="BM28" s="615"/>
      <c r="BN28" s="615"/>
      <c r="BO28" s="615"/>
      <c r="BP28" s="615"/>
      <c r="BQ28" s="614"/>
      <c r="BR28" s="615"/>
      <c r="BS28" s="615"/>
      <c r="BT28" s="615"/>
      <c r="BU28" s="615"/>
      <c r="BV28" s="615"/>
      <c r="BW28" s="615"/>
      <c r="BX28" s="615"/>
      <c r="BY28" s="615"/>
      <c r="BZ28" s="615"/>
      <c r="CA28" s="615"/>
      <c r="CB28" s="614"/>
      <c r="CC28" s="615"/>
      <c r="CD28" s="615"/>
      <c r="CE28" s="615"/>
      <c r="CF28" s="615"/>
      <c r="CG28" s="615"/>
      <c r="CH28" s="615"/>
      <c r="CI28" s="615"/>
      <c r="CJ28" s="615"/>
      <c r="CK28" s="615"/>
      <c r="CL28" s="615"/>
    </row>
    <row r="29" spans="1:90" x14ac:dyDescent="0.3"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</row>
    <row r="30" spans="1:90" x14ac:dyDescent="0.3"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</row>
    <row r="31" spans="1:90" x14ac:dyDescent="0.3"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</row>
    <row r="32" spans="1:90" x14ac:dyDescent="0.3">
      <c r="E32" s="480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481"/>
      <c r="Q32" s="481"/>
      <c r="R32" s="481"/>
      <c r="S32" s="481"/>
      <c r="T32" s="481"/>
    </row>
    <row r="34" spans="1:13" s="311" customFormat="1" ht="18.75" customHeight="1" x14ac:dyDescent="0.25">
      <c r="A34" s="612"/>
      <c r="B34" s="612"/>
      <c r="C34" s="612"/>
      <c r="D34" s="612"/>
      <c r="E34" s="613"/>
      <c r="F34" s="613"/>
      <c r="G34" s="613"/>
      <c r="H34" s="613"/>
      <c r="I34" s="613"/>
      <c r="J34" s="613"/>
      <c r="K34" s="613"/>
      <c r="L34" s="613"/>
    </row>
    <row r="36" spans="1:13" s="311" customFormat="1" ht="18.75" customHeight="1" x14ac:dyDescent="0.25">
      <c r="A36" s="613"/>
      <c r="B36" s="613"/>
      <c r="C36" s="613"/>
      <c r="D36" s="613"/>
      <c r="E36" s="613"/>
      <c r="F36" s="613"/>
      <c r="G36" s="613"/>
      <c r="H36" s="613"/>
      <c r="I36" s="613"/>
      <c r="J36" s="613"/>
      <c r="K36" s="613"/>
      <c r="L36" s="613"/>
      <c r="M36" s="613"/>
    </row>
  </sheetData>
  <mergeCells count="81">
    <mergeCell ref="A2:A4"/>
    <mergeCell ref="B2:D2"/>
    <mergeCell ref="E2:I2"/>
    <mergeCell ref="J2:N2"/>
    <mergeCell ref="A1:CL1"/>
    <mergeCell ref="O2:S2"/>
    <mergeCell ref="T2:X2"/>
    <mergeCell ref="Y2:AI2"/>
    <mergeCell ref="AJ2:AT2"/>
    <mergeCell ref="AU2:BE2"/>
    <mergeCell ref="BF2:BP2"/>
    <mergeCell ref="BQ2:CA2"/>
    <mergeCell ref="CB2:CL2"/>
    <mergeCell ref="B3:B4"/>
    <mergeCell ref="C3:C4"/>
    <mergeCell ref="D3:D4"/>
    <mergeCell ref="AJ26:AT26"/>
    <mergeCell ref="AU26:BE26"/>
    <mergeCell ref="A23:D23"/>
    <mergeCell ref="A24:D24"/>
    <mergeCell ref="A25:D25"/>
    <mergeCell ref="E26:I26"/>
    <mergeCell ref="J26:N26"/>
    <mergeCell ref="Y3:Y4"/>
    <mergeCell ref="Z3:Z4"/>
    <mergeCell ref="AA3:AD3"/>
    <mergeCell ref="AE3:AE4"/>
    <mergeCell ref="AF3:AI3"/>
    <mergeCell ref="AJ3:AJ4"/>
    <mergeCell ref="AK3:AK4"/>
    <mergeCell ref="AL3:AO3"/>
    <mergeCell ref="AP3:AP4"/>
    <mergeCell ref="AQ3:AT3"/>
    <mergeCell ref="AU3:AU4"/>
    <mergeCell ref="AV3:AV4"/>
    <mergeCell ref="AW3:AZ3"/>
    <mergeCell ref="BA3:BA4"/>
    <mergeCell ref="BB3:BE3"/>
    <mergeCell ref="BF3:BF4"/>
    <mergeCell ref="BG3:BG4"/>
    <mergeCell ref="BH3:BK3"/>
    <mergeCell ref="BL3:BL4"/>
    <mergeCell ref="BM3:BP3"/>
    <mergeCell ref="BQ3:BQ4"/>
    <mergeCell ref="BR3:BR4"/>
    <mergeCell ref="BS3:BV3"/>
    <mergeCell ref="BW3:BW4"/>
    <mergeCell ref="BX3:CA3"/>
    <mergeCell ref="CB3:CB4"/>
    <mergeCell ref="CC3:CC4"/>
    <mergeCell ref="CD3:CG3"/>
    <mergeCell ref="CH3:CH4"/>
    <mergeCell ref="CI3:CL3"/>
    <mergeCell ref="BF26:BP26"/>
    <mergeCell ref="BQ26:CA26"/>
    <mergeCell ref="CB26:CL26"/>
    <mergeCell ref="E27:I27"/>
    <mergeCell ref="J27:N27"/>
    <mergeCell ref="O27:S27"/>
    <mergeCell ref="T27:X27"/>
    <mergeCell ref="Y27:AI27"/>
    <mergeCell ref="AJ27:AT27"/>
    <mergeCell ref="AU27:BE27"/>
    <mergeCell ref="BF27:BP27"/>
    <mergeCell ref="BQ27:CA27"/>
    <mergeCell ref="CB27:CL27"/>
    <mergeCell ref="O26:S26"/>
    <mergeCell ref="T26:X26"/>
    <mergeCell ref="Y26:AI26"/>
    <mergeCell ref="BQ28:CA28"/>
    <mergeCell ref="CB28:CL28"/>
    <mergeCell ref="E28:I28"/>
    <mergeCell ref="J28:N28"/>
    <mergeCell ref="O28:S28"/>
    <mergeCell ref="T28:X28"/>
    <mergeCell ref="Y28:AI28"/>
    <mergeCell ref="A34:L34"/>
    <mergeCell ref="A36:M36"/>
    <mergeCell ref="AJ28:AT28"/>
    <mergeCell ref="AU28:BE28"/>
    <mergeCell ref="BF28:BP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O18"/>
  <sheetViews>
    <sheetView workbookViewId="0"/>
  </sheetViews>
  <sheetFormatPr defaultRowHeight="12.75" x14ac:dyDescent="0.2"/>
  <cols>
    <col min="1" max="1" width="17.7109375" style="11" customWidth="1"/>
    <col min="2" max="11" width="9.7109375" style="11" customWidth="1"/>
    <col min="12" max="14" width="9.140625" style="11"/>
    <col min="15" max="15" width="42.85546875" style="11" customWidth="1"/>
    <col min="16" max="16384" width="9.140625" style="11"/>
  </cols>
  <sheetData>
    <row r="1" spans="1:15" ht="30" customHeight="1" thickTop="1" x14ac:dyDescent="0.2">
      <c r="A1" s="72" t="s">
        <v>200</v>
      </c>
      <c r="B1" s="495" t="s">
        <v>340</v>
      </c>
      <c r="C1" s="495"/>
      <c r="D1" s="495"/>
      <c r="E1" s="495"/>
      <c r="F1" s="495"/>
      <c r="G1" s="495"/>
      <c r="H1" s="495"/>
      <c r="I1" s="495"/>
      <c r="J1" s="495"/>
      <c r="K1" s="495"/>
    </row>
    <row r="2" spans="1:15" ht="15" customHeight="1" x14ac:dyDescent="0.2">
      <c r="A2" s="499" t="s">
        <v>21</v>
      </c>
      <c r="B2" s="499" t="s">
        <v>1</v>
      </c>
      <c r="C2" s="499"/>
      <c r="D2" s="499"/>
      <c r="E2" s="496" t="s">
        <v>109</v>
      </c>
      <c r="F2" s="499" t="s">
        <v>4</v>
      </c>
      <c r="G2" s="499"/>
      <c r="H2" s="499"/>
      <c r="I2" s="499" t="s">
        <v>5</v>
      </c>
      <c r="J2" s="499"/>
      <c r="K2" s="499"/>
    </row>
    <row r="3" spans="1:15" ht="15" customHeight="1" x14ac:dyDescent="0.2">
      <c r="A3" s="499"/>
      <c r="B3" s="499" t="s">
        <v>6</v>
      </c>
      <c r="C3" s="499" t="s">
        <v>7</v>
      </c>
      <c r="D3" s="499"/>
      <c r="E3" s="497"/>
      <c r="F3" s="499"/>
      <c r="G3" s="499"/>
      <c r="H3" s="499"/>
      <c r="I3" s="499"/>
      <c r="J3" s="499"/>
      <c r="K3" s="499"/>
    </row>
    <row r="4" spans="1:15" ht="15" customHeight="1" x14ac:dyDescent="0.2">
      <c r="A4" s="499"/>
      <c r="B4" s="499"/>
      <c r="C4" s="8" t="s">
        <v>8</v>
      </c>
      <c r="D4" s="8" t="s">
        <v>9</v>
      </c>
      <c r="E4" s="498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12</v>
      </c>
    </row>
    <row r="5" spans="1:15" ht="24.95" customHeight="1" x14ac:dyDescent="0.2">
      <c r="A5" s="16" t="s">
        <v>15</v>
      </c>
      <c r="B5" s="14">
        <v>3</v>
      </c>
      <c r="C5" s="14"/>
      <c r="D5" s="14" t="s">
        <v>16</v>
      </c>
      <c r="E5" s="14">
        <v>52</v>
      </c>
      <c r="F5" s="14">
        <v>1</v>
      </c>
      <c r="G5" s="14">
        <v>27</v>
      </c>
      <c r="H5" s="14">
        <v>28</v>
      </c>
      <c r="I5" s="14">
        <v>687</v>
      </c>
      <c r="J5" s="14">
        <v>1086</v>
      </c>
      <c r="K5" s="14">
        <v>1773</v>
      </c>
      <c r="L5" s="493" t="s">
        <v>492</v>
      </c>
      <c r="M5" s="494"/>
      <c r="N5" s="494"/>
      <c r="O5" s="494"/>
    </row>
    <row r="6" spans="1:15" ht="24.95" customHeight="1" x14ac:dyDescent="0.2">
      <c r="A6" s="17" t="s">
        <v>17</v>
      </c>
      <c r="B6" s="9">
        <v>3</v>
      </c>
      <c r="C6" s="9"/>
      <c r="D6" s="9" t="s">
        <v>16</v>
      </c>
      <c r="E6" s="9">
        <v>62</v>
      </c>
      <c r="F6" s="9">
        <v>2</v>
      </c>
      <c r="G6" s="9">
        <v>27</v>
      </c>
      <c r="H6" s="9">
        <v>29</v>
      </c>
      <c r="I6" s="9">
        <v>693</v>
      </c>
      <c r="J6" s="9">
        <v>1086</v>
      </c>
      <c r="K6" s="9">
        <v>1779</v>
      </c>
      <c r="L6" s="493"/>
      <c r="M6" s="494"/>
      <c r="N6" s="494"/>
      <c r="O6" s="494"/>
    </row>
    <row r="7" spans="1:15" ht="24.95" customHeight="1" x14ac:dyDescent="0.2">
      <c r="A7" s="16" t="s">
        <v>18</v>
      </c>
      <c r="B7" s="14">
        <v>4</v>
      </c>
      <c r="C7" s="14"/>
      <c r="D7" s="14" t="s">
        <v>16</v>
      </c>
      <c r="E7" s="14">
        <v>65</v>
      </c>
      <c r="F7" s="14">
        <v>2</v>
      </c>
      <c r="G7" s="14">
        <v>28</v>
      </c>
      <c r="H7" s="14">
        <v>30</v>
      </c>
      <c r="I7" s="14">
        <v>860</v>
      </c>
      <c r="J7" s="14">
        <v>858</v>
      </c>
      <c r="K7" s="14">
        <v>1718</v>
      </c>
      <c r="L7" s="493"/>
      <c r="M7" s="494"/>
      <c r="N7" s="494"/>
      <c r="O7" s="494"/>
    </row>
    <row r="8" spans="1:15" ht="24.95" customHeight="1" x14ac:dyDescent="0.2">
      <c r="A8" s="17" t="s">
        <v>19</v>
      </c>
      <c r="B8" s="9">
        <v>4</v>
      </c>
      <c r="C8" s="9"/>
      <c r="D8" s="9" t="s">
        <v>16</v>
      </c>
      <c r="E8" s="9">
        <v>92</v>
      </c>
      <c r="F8" s="9">
        <v>2</v>
      </c>
      <c r="G8" s="9">
        <v>53</v>
      </c>
      <c r="H8" s="9">
        <v>55</v>
      </c>
      <c r="I8" s="9">
        <v>680</v>
      </c>
      <c r="J8" s="9">
        <v>675</v>
      </c>
      <c r="K8" s="9">
        <v>1355</v>
      </c>
      <c r="L8" s="493"/>
      <c r="M8" s="494"/>
      <c r="N8" s="494"/>
      <c r="O8" s="494"/>
    </row>
    <row r="9" spans="1:15" ht="24.95" customHeight="1" x14ac:dyDescent="0.2">
      <c r="A9" s="16" t="s">
        <v>20</v>
      </c>
      <c r="B9" s="14">
        <v>4</v>
      </c>
      <c r="C9" s="14"/>
      <c r="D9" s="14" t="s">
        <v>16</v>
      </c>
      <c r="E9" s="14">
        <v>68</v>
      </c>
      <c r="F9" s="14">
        <v>3</v>
      </c>
      <c r="G9" s="14">
        <v>80</v>
      </c>
      <c r="H9" s="14">
        <v>83</v>
      </c>
      <c r="I9" s="14">
        <v>720</v>
      </c>
      <c r="J9" s="14">
        <v>680</v>
      </c>
      <c r="K9" s="14">
        <v>1400</v>
      </c>
      <c r="L9" s="493"/>
      <c r="M9" s="494"/>
      <c r="N9" s="494"/>
      <c r="O9" s="494"/>
    </row>
    <row r="10" spans="1:15" ht="24.95" customHeight="1" x14ac:dyDescent="0.2">
      <c r="A10" s="17" t="s">
        <v>47</v>
      </c>
      <c r="B10" s="20">
        <v>4</v>
      </c>
      <c r="C10" s="20"/>
      <c r="D10" s="20" t="s">
        <v>251</v>
      </c>
      <c r="E10" s="20">
        <v>53</v>
      </c>
      <c r="F10" s="20">
        <v>2</v>
      </c>
      <c r="G10" s="20">
        <v>77</v>
      </c>
      <c r="H10" s="20">
        <v>77</v>
      </c>
      <c r="I10" s="20">
        <v>670</v>
      </c>
      <c r="J10" s="20">
        <v>712</v>
      </c>
      <c r="K10" s="20">
        <f>SUM(I10:J10)</f>
        <v>1382</v>
      </c>
      <c r="L10" s="493"/>
      <c r="M10" s="494"/>
      <c r="N10" s="494"/>
      <c r="O10" s="494"/>
    </row>
    <row r="11" spans="1:15" ht="24.95" customHeight="1" x14ac:dyDescent="0.2">
      <c r="A11" s="16" t="s">
        <v>104</v>
      </c>
      <c r="B11" s="20">
        <v>4</v>
      </c>
      <c r="C11" s="20"/>
      <c r="D11" s="20" t="s">
        <v>251</v>
      </c>
      <c r="E11" s="20">
        <v>48</v>
      </c>
      <c r="F11" s="20">
        <v>0</v>
      </c>
      <c r="G11" s="20">
        <v>68</v>
      </c>
      <c r="H11" s="20">
        <v>68</v>
      </c>
      <c r="I11" s="103">
        <v>562</v>
      </c>
      <c r="J11" s="103">
        <v>611</v>
      </c>
      <c r="K11" s="103">
        <v>1173</v>
      </c>
      <c r="L11" s="493"/>
      <c r="M11" s="494"/>
      <c r="N11" s="494"/>
      <c r="O11" s="494"/>
    </row>
    <row r="12" spans="1:15" ht="24.95" customHeight="1" x14ac:dyDescent="0.2">
      <c r="A12" s="17" t="s">
        <v>105</v>
      </c>
      <c r="B12" s="20">
        <v>4</v>
      </c>
      <c r="C12" s="20"/>
      <c r="D12" s="20" t="s">
        <v>251</v>
      </c>
      <c r="E12" s="20">
        <v>52</v>
      </c>
      <c r="F12" s="20">
        <v>1</v>
      </c>
      <c r="G12" s="20">
        <v>87</v>
      </c>
      <c r="H12" s="20">
        <v>87</v>
      </c>
      <c r="I12" s="20">
        <v>640</v>
      </c>
      <c r="J12" s="20">
        <v>582</v>
      </c>
      <c r="K12" s="20">
        <f>SUM(I12:J12)</f>
        <v>1222</v>
      </c>
      <c r="L12" s="493"/>
      <c r="M12" s="494"/>
      <c r="N12" s="494"/>
      <c r="O12" s="494"/>
    </row>
    <row r="13" spans="1:15" ht="24.95" customHeight="1" x14ac:dyDescent="0.2">
      <c r="A13" s="16" t="s">
        <v>106</v>
      </c>
      <c r="B13" s="20">
        <v>5</v>
      </c>
      <c r="C13" s="20"/>
      <c r="D13" s="20" t="s">
        <v>251</v>
      </c>
      <c r="E13" s="20">
        <v>57</v>
      </c>
      <c r="F13" s="20">
        <v>1</v>
      </c>
      <c r="G13" s="20">
        <v>92</v>
      </c>
      <c r="H13" s="20">
        <v>93</v>
      </c>
      <c r="I13" s="20">
        <v>1119</v>
      </c>
      <c r="J13" s="20">
        <v>1253</v>
      </c>
      <c r="K13" s="20">
        <f>SUM(I13:J13)</f>
        <v>2372</v>
      </c>
      <c r="L13" s="493"/>
      <c r="M13" s="494"/>
      <c r="N13" s="494"/>
      <c r="O13" s="494"/>
    </row>
    <row r="14" spans="1:15" ht="24.95" customHeight="1" x14ac:dyDescent="0.2">
      <c r="A14" s="17" t="s">
        <v>107</v>
      </c>
      <c r="B14" s="9">
        <v>5</v>
      </c>
      <c r="C14" s="9"/>
      <c r="D14" s="9" t="s">
        <v>251</v>
      </c>
      <c r="E14" s="9">
        <v>118</v>
      </c>
      <c r="F14" s="9">
        <v>3</v>
      </c>
      <c r="G14" s="9">
        <v>102</v>
      </c>
      <c r="H14" s="9">
        <v>105</v>
      </c>
      <c r="I14" s="9">
        <v>1185</v>
      </c>
      <c r="J14" s="9">
        <v>1201</v>
      </c>
      <c r="K14" s="9">
        <v>2386</v>
      </c>
      <c r="L14" s="493"/>
      <c r="M14" s="494"/>
      <c r="N14" s="494"/>
      <c r="O14" s="494"/>
    </row>
    <row r="15" spans="1:15" ht="29.25" customHeight="1" x14ac:dyDescent="0.2">
      <c r="A15" s="188" t="s">
        <v>108</v>
      </c>
      <c r="B15" s="9">
        <v>5</v>
      </c>
      <c r="C15" s="9"/>
      <c r="D15" s="9" t="s">
        <v>16</v>
      </c>
      <c r="E15" s="9">
        <v>28</v>
      </c>
      <c r="F15" s="9">
        <v>1</v>
      </c>
      <c r="G15" s="9">
        <v>91</v>
      </c>
      <c r="H15" s="9">
        <v>92</v>
      </c>
      <c r="I15" s="9">
        <v>1151</v>
      </c>
      <c r="J15" s="9">
        <v>1005</v>
      </c>
      <c r="K15" s="9">
        <v>2156</v>
      </c>
      <c r="L15" s="493"/>
      <c r="M15" s="494"/>
      <c r="N15" s="494"/>
      <c r="O15" s="494"/>
    </row>
    <row r="16" spans="1:15" ht="29.25" customHeight="1" x14ac:dyDescent="0.2">
      <c r="A16" s="312" t="s">
        <v>133</v>
      </c>
      <c r="B16" s="9">
        <v>5</v>
      </c>
      <c r="C16" s="9"/>
      <c r="D16" s="9" t="s">
        <v>16</v>
      </c>
      <c r="E16" s="9">
        <v>28</v>
      </c>
      <c r="F16" s="9">
        <v>4</v>
      </c>
      <c r="G16" s="9">
        <v>90</v>
      </c>
      <c r="H16" s="9">
        <v>96</v>
      </c>
      <c r="I16" s="9">
        <v>449</v>
      </c>
      <c r="J16" s="9">
        <v>441</v>
      </c>
      <c r="K16" s="9">
        <v>870</v>
      </c>
    </row>
    <row r="17" spans="1:11" ht="29.25" customHeight="1" x14ac:dyDescent="0.2">
      <c r="A17" s="312" t="s">
        <v>323</v>
      </c>
      <c r="B17" s="9">
        <v>5</v>
      </c>
      <c r="C17" s="9"/>
      <c r="D17" s="9" t="s">
        <v>251</v>
      </c>
      <c r="E17" s="9">
        <v>28</v>
      </c>
      <c r="F17" s="9">
        <v>6</v>
      </c>
      <c r="G17" s="9">
        <v>103</v>
      </c>
      <c r="H17" s="9">
        <v>109</v>
      </c>
      <c r="I17" s="9">
        <v>425</v>
      </c>
      <c r="J17" s="9">
        <v>388</v>
      </c>
      <c r="K17" s="9">
        <v>813</v>
      </c>
    </row>
    <row r="18" spans="1:11" ht="29.25" customHeight="1" x14ac:dyDescent="0.2"/>
  </sheetData>
  <mergeCells count="9">
    <mergeCell ref="L5:O15"/>
    <mergeCell ref="B1:K1"/>
    <mergeCell ref="E2:E4"/>
    <mergeCell ref="A2:A4"/>
    <mergeCell ref="B2:D2"/>
    <mergeCell ref="F2:H3"/>
    <mergeCell ref="I2:K3"/>
    <mergeCell ref="B3:B4"/>
    <mergeCell ref="C3:D3"/>
  </mergeCells>
  <hyperlinks>
    <hyperlink ref="A1" location="Menü!A1" display="Tablo 2:                " xr:uid="{00000000-0004-0000-0200-000000000000}"/>
  </hyperlinks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N24"/>
  <sheetViews>
    <sheetView topLeftCell="S1" workbookViewId="0">
      <selection activeCell="AN16" sqref="AN16"/>
    </sheetView>
  </sheetViews>
  <sheetFormatPr defaultRowHeight="15" x14ac:dyDescent="0.25"/>
  <cols>
    <col min="1" max="1" width="18" style="239" customWidth="1"/>
    <col min="2" max="21" width="6.28515625" style="287" customWidth="1"/>
    <col min="22" max="24" width="6.28515625" style="239" customWidth="1"/>
    <col min="25" max="16384" width="9.140625" style="239"/>
  </cols>
  <sheetData>
    <row r="1" spans="1:40" ht="24" customHeight="1" x14ac:dyDescent="0.25">
      <c r="A1" s="670" t="s">
        <v>421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</row>
    <row r="2" spans="1:40" s="240" customFormat="1" ht="14.25" customHeight="1" x14ac:dyDescent="0.25">
      <c r="A2" s="676" t="s">
        <v>381</v>
      </c>
      <c r="B2" s="620" t="s">
        <v>382</v>
      </c>
      <c r="C2" s="620"/>
      <c r="D2" s="620"/>
      <c r="E2" s="619">
        <v>2013</v>
      </c>
      <c r="F2" s="618">
        <v>2014</v>
      </c>
      <c r="G2" s="678">
        <v>2015</v>
      </c>
      <c r="H2" s="678"/>
      <c r="I2" s="679"/>
      <c r="J2" s="681">
        <v>2016</v>
      </c>
      <c r="K2" s="681"/>
      <c r="L2" s="681"/>
      <c r="M2" s="683">
        <v>2017</v>
      </c>
      <c r="N2" s="683"/>
      <c r="O2" s="683"/>
      <c r="P2" s="685">
        <v>2018</v>
      </c>
      <c r="Q2" s="685"/>
      <c r="R2" s="685"/>
      <c r="S2" s="687">
        <v>2019</v>
      </c>
      <c r="T2" s="687"/>
      <c r="U2" s="687"/>
      <c r="V2" s="688"/>
      <c r="W2" s="688"/>
      <c r="X2" s="688"/>
      <c r="Y2" s="672">
        <v>2020</v>
      </c>
      <c r="Z2" s="672"/>
      <c r="AA2" s="672"/>
      <c r="AB2" s="673"/>
      <c r="AC2" s="673"/>
      <c r="AD2" s="673"/>
      <c r="AE2" s="674">
        <v>2021</v>
      </c>
      <c r="AF2" s="674"/>
      <c r="AG2" s="674"/>
      <c r="AH2" s="675"/>
      <c r="AI2" s="675"/>
      <c r="AJ2" s="675"/>
    </row>
    <row r="3" spans="1:40" s="240" customFormat="1" ht="14.25" customHeight="1" x14ac:dyDescent="0.25">
      <c r="A3" s="676"/>
      <c r="B3" s="677"/>
      <c r="C3" s="677"/>
      <c r="D3" s="677"/>
      <c r="E3" s="619"/>
      <c r="F3" s="618"/>
      <c r="G3" s="680"/>
      <c r="H3" s="680"/>
      <c r="I3" s="680"/>
      <c r="J3" s="682"/>
      <c r="K3" s="682"/>
      <c r="L3" s="682"/>
      <c r="M3" s="684"/>
      <c r="N3" s="684"/>
      <c r="O3" s="684"/>
      <c r="P3" s="686"/>
      <c r="Q3" s="686"/>
      <c r="R3" s="686"/>
      <c r="S3" s="689" t="s">
        <v>383</v>
      </c>
      <c r="T3" s="690"/>
      <c r="U3" s="691"/>
      <c r="V3" s="687" t="s">
        <v>384</v>
      </c>
      <c r="W3" s="687"/>
      <c r="X3" s="687"/>
      <c r="Y3" s="692" t="s">
        <v>383</v>
      </c>
      <c r="Z3" s="693"/>
      <c r="AA3" s="694"/>
      <c r="AB3" s="672" t="s">
        <v>384</v>
      </c>
      <c r="AC3" s="672"/>
      <c r="AD3" s="672"/>
      <c r="AE3" s="695" t="s">
        <v>383</v>
      </c>
      <c r="AF3" s="696"/>
      <c r="AG3" s="697"/>
      <c r="AH3" s="674" t="s">
        <v>384</v>
      </c>
      <c r="AI3" s="674"/>
      <c r="AJ3" s="674"/>
    </row>
    <row r="4" spans="1:40" s="240" customFormat="1" ht="14.25" customHeight="1" x14ac:dyDescent="0.25">
      <c r="A4" s="676"/>
      <c r="B4" s="241" t="s">
        <v>385</v>
      </c>
      <c r="C4" s="241" t="s">
        <v>386</v>
      </c>
      <c r="D4" s="242" t="s">
        <v>361</v>
      </c>
      <c r="E4" s="619"/>
      <c r="F4" s="618"/>
      <c r="G4" s="243" t="s">
        <v>385</v>
      </c>
      <c r="H4" s="243" t="s">
        <v>386</v>
      </c>
      <c r="I4" s="244" t="s">
        <v>361</v>
      </c>
      <c r="J4" s="245" t="s">
        <v>385</v>
      </c>
      <c r="K4" s="245" t="s">
        <v>386</v>
      </c>
      <c r="L4" s="147" t="s">
        <v>361</v>
      </c>
      <c r="M4" s="246" t="s">
        <v>385</v>
      </c>
      <c r="N4" s="246" t="s">
        <v>386</v>
      </c>
      <c r="O4" s="247" t="s">
        <v>361</v>
      </c>
      <c r="P4" s="248" t="s">
        <v>385</v>
      </c>
      <c r="Q4" s="248" t="s">
        <v>386</v>
      </c>
      <c r="R4" s="249" t="s">
        <v>361</v>
      </c>
      <c r="S4" s="250" t="s">
        <v>385</v>
      </c>
      <c r="T4" s="250" t="s">
        <v>386</v>
      </c>
      <c r="U4" s="373" t="s">
        <v>361</v>
      </c>
      <c r="V4" s="250" t="s">
        <v>385</v>
      </c>
      <c r="W4" s="250" t="s">
        <v>386</v>
      </c>
      <c r="X4" s="251" t="s">
        <v>361</v>
      </c>
      <c r="Y4" s="374" t="s">
        <v>385</v>
      </c>
      <c r="Z4" s="374" t="s">
        <v>386</v>
      </c>
      <c r="AA4" s="375" t="s">
        <v>361</v>
      </c>
      <c r="AB4" s="374" t="s">
        <v>385</v>
      </c>
      <c r="AC4" s="374" t="s">
        <v>386</v>
      </c>
      <c r="AD4" s="376" t="s">
        <v>361</v>
      </c>
      <c r="AE4" s="377" t="s">
        <v>385</v>
      </c>
      <c r="AF4" s="377" t="s">
        <v>386</v>
      </c>
      <c r="AG4" s="378" t="s">
        <v>361</v>
      </c>
      <c r="AH4" s="377" t="s">
        <v>385</v>
      </c>
      <c r="AI4" s="377" t="s">
        <v>386</v>
      </c>
      <c r="AJ4" s="379" t="s">
        <v>361</v>
      </c>
    </row>
    <row r="5" spans="1:40" ht="15" customHeight="1" x14ac:dyDescent="0.25">
      <c r="A5" s="252" t="s">
        <v>387</v>
      </c>
      <c r="B5" s="253">
        <v>9</v>
      </c>
      <c r="C5" s="253">
        <v>4</v>
      </c>
      <c r="D5" s="254">
        <f>SUM(B5:C5)</f>
        <v>13</v>
      </c>
      <c r="E5" s="255">
        <v>1</v>
      </c>
      <c r="F5" s="256">
        <v>0</v>
      </c>
      <c r="G5" s="257">
        <v>1</v>
      </c>
      <c r="H5" s="257">
        <v>0</v>
      </c>
      <c r="I5" s="258">
        <v>1</v>
      </c>
      <c r="J5" s="259">
        <v>1</v>
      </c>
      <c r="K5" s="259">
        <v>1</v>
      </c>
      <c r="L5" s="260">
        <v>2</v>
      </c>
      <c r="M5" s="261">
        <v>1</v>
      </c>
      <c r="N5" s="261">
        <v>0</v>
      </c>
      <c r="O5" s="262">
        <v>1</v>
      </c>
      <c r="P5" s="263">
        <v>3</v>
      </c>
      <c r="Q5" s="263">
        <v>0</v>
      </c>
      <c r="R5" s="264">
        <v>3</v>
      </c>
      <c r="S5" s="265">
        <v>5</v>
      </c>
      <c r="T5" s="265">
        <v>0</v>
      </c>
      <c r="U5" s="380">
        <f>SUM(S5:T5)</f>
        <v>5</v>
      </c>
      <c r="V5" s="265">
        <v>2</v>
      </c>
      <c r="W5" s="265">
        <v>0</v>
      </c>
      <c r="X5" s="266">
        <f>SUM(V5:W5)</f>
        <v>2</v>
      </c>
      <c r="Y5" s="253">
        <v>1</v>
      </c>
      <c r="Z5" s="253">
        <v>1</v>
      </c>
      <c r="AA5" s="254">
        <f>SUM(Y5:Z5)</f>
        <v>2</v>
      </c>
      <c r="AB5" s="253">
        <v>1</v>
      </c>
      <c r="AC5" s="253">
        <v>0</v>
      </c>
      <c r="AD5" s="381">
        <v>1</v>
      </c>
      <c r="AE5" s="382">
        <v>0</v>
      </c>
      <c r="AF5" s="382">
        <v>0</v>
      </c>
      <c r="AG5" s="383">
        <f>SUM(AE5:AF5)</f>
        <v>0</v>
      </c>
      <c r="AH5" s="382"/>
      <c r="AI5" s="382"/>
      <c r="AJ5" s="384"/>
      <c r="AN5" s="240"/>
    </row>
    <row r="6" spans="1:40" ht="15" customHeight="1" x14ac:dyDescent="0.25">
      <c r="A6" s="252" t="s">
        <v>388</v>
      </c>
      <c r="B6" s="267">
        <v>8</v>
      </c>
      <c r="C6" s="267">
        <v>3</v>
      </c>
      <c r="D6" s="268">
        <f t="shared" ref="D6:D21" si="0">SUM(B6:C6)</f>
        <v>11</v>
      </c>
      <c r="E6" s="269">
        <v>0</v>
      </c>
      <c r="F6" s="270">
        <v>0</v>
      </c>
      <c r="G6" s="271">
        <v>0</v>
      </c>
      <c r="H6" s="271">
        <v>0</v>
      </c>
      <c r="I6" s="272">
        <v>0</v>
      </c>
      <c r="J6" s="273">
        <v>3</v>
      </c>
      <c r="K6" s="273">
        <v>0</v>
      </c>
      <c r="L6" s="274">
        <v>3</v>
      </c>
      <c r="M6" s="275">
        <v>2</v>
      </c>
      <c r="N6" s="275">
        <v>0</v>
      </c>
      <c r="O6" s="276">
        <v>2</v>
      </c>
      <c r="P6" s="277">
        <v>4</v>
      </c>
      <c r="Q6" s="277">
        <v>0</v>
      </c>
      <c r="R6" s="278">
        <v>4</v>
      </c>
      <c r="S6" s="279">
        <v>5</v>
      </c>
      <c r="T6" s="279">
        <v>1</v>
      </c>
      <c r="U6" s="385">
        <f t="shared" ref="U6:U21" si="1">SUM(S6:T6)</f>
        <v>6</v>
      </c>
      <c r="V6" s="279">
        <v>1</v>
      </c>
      <c r="W6" s="279">
        <v>0</v>
      </c>
      <c r="X6" s="280">
        <f t="shared" ref="X6:X21" si="2">SUM(V6:W6)</f>
        <v>1</v>
      </c>
      <c r="Y6" s="386">
        <v>5</v>
      </c>
      <c r="Z6" s="386">
        <v>0</v>
      </c>
      <c r="AA6" s="387">
        <f t="shared" ref="AA6:AA21" si="3">SUM(Y6:Z6)</f>
        <v>5</v>
      </c>
      <c r="AB6" s="386">
        <v>4</v>
      </c>
      <c r="AC6" s="386">
        <v>0</v>
      </c>
      <c r="AD6" s="388">
        <v>4</v>
      </c>
      <c r="AE6" s="389">
        <v>2</v>
      </c>
      <c r="AF6" s="389">
        <v>6</v>
      </c>
      <c r="AG6" s="390">
        <f t="shared" ref="AG6:AG21" si="4">SUM(AE6:AF6)</f>
        <v>8</v>
      </c>
      <c r="AH6" s="389"/>
      <c r="AI6" s="389"/>
      <c r="AJ6" s="391"/>
    </row>
    <row r="7" spans="1:40" ht="15" customHeight="1" x14ac:dyDescent="0.25">
      <c r="A7" s="252" t="s">
        <v>157</v>
      </c>
      <c r="B7" s="253">
        <v>22</v>
      </c>
      <c r="C7" s="253">
        <v>15</v>
      </c>
      <c r="D7" s="254">
        <f t="shared" si="0"/>
        <v>37</v>
      </c>
      <c r="E7" s="255">
        <v>1</v>
      </c>
      <c r="F7" s="256">
        <v>0</v>
      </c>
      <c r="G7" s="257">
        <v>2</v>
      </c>
      <c r="H7" s="257">
        <v>0</v>
      </c>
      <c r="I7" s="258">
        <v>2</v>
      </c>
      <c r="J7" s="259">
        <v>2</v>
      </c>
      <c r="K7" s="259">
        <v>3</v>
      </c>
      <c r="L7" s="260">
        <v>5</v>
      </c>
      <c r="M7" s="261">
        <v>2</v>
      </c>
      <c r="N7" s="261">
        <v>2</v>
      </c>
      <c r="O7" s="262">
        <v>4</v>
      </c>
      <c r="P7" s="263">
        <v>11</v>
      </c>
      <c r="Q7" s="263">
        <v>7</v>
      </c>
      <c r="R7" s="264">
        <v>18</v>
      </c>
      <c r="S7" s="265">
        <v>14</v>
      </c>
      <c r="T7" s="265">
        <v>7</v>
      </c>
      <c r="U7" s="380">
        <f t="shared" si="1"/>
        <v>21</v>
      </c>
      <c r="V7" s="265">
        <v>3</v>
      </c>
      <c r="W7" s="265">
        <v>4</v>
      </c>
      <c r="X7" s="266">
        <f t="shared" si="2"/>
        <v>7</v>
      </c>
      <c r="Y7" s="253">
        <v>16</v>
      </c>
      <c r="Z7" s="253">
        <v>10</v>
      </c>
      <c r="AA7" s="254">
        <f t="shared" si="3"/>
        <v>26</v>
      </c>
      <c r="AB7" s="253">
        <v>3</v>
      </c>
      <c r="AC7" s="253">
        <v>1</v>
      </c>
      <c r="AD7" s="381">
        <v>4</v>
      </c>
      <c r="AE7" s="382">
        <v>3</v>
      </c>
      <c r="AF7" s="382">
        <v>14</v>
      </c>
      <c r="AG7" s="383">
        <f t="shared" si="4"/>
        <v>17</v>
      </c>
      <c r="AH7" s="382"/>
      <c r="AI7" s="382"/>
      <c r="AJ7" s="384"/>
    </row>
    <row r="8" spans="1:40" ht="15" customHeight="1" x14ac:dyDescent="0.25">
      <c r="A8" s="252" t="s">
        <v>389</v>
      </c>
      <c r="B8" s="267">
        <v>8</v>
      </c>
      <c r="C8" s="267">
        <v>3</v>
      </c>
      <c r="D8" s="268">
        <f t="shared" si="0"/>
        <v>11</v>
      </c>
      <c r="E8" s="269">
        <v>0</v>
      </c>
      <c r="F8" s="270">
        <v>0</v>
      </c>
      <c r="G8" s="271">
        <v>0</v>
      </c>
      <c r="H8" s="271">
        <v>1</v>
      </c>
      <c r="I8" s="272">
        <v>1</v>
      </c>
      <c r="J8" s="273">
        <v>1</v>
      </c>
      <c r="K8" s="273">
        <v>2</v>
      </c>
      <c r="L8" s="274">
        <v>3</v>
      </c>
      <c r="M8" s="275">
        <v>0</v>
      </c>
      <c r="N8" s="275">
        <v>1</v>
      </c>
      <c r="O8" s="276">
        <v>1</v>
      </c>
      <c r="P8" s="277">
        <v>2</v>
      </c>
      <c r="Q8" s="277">
        <v>2</v>
      </c>
      <c r="R8" s="278">
        <v>4</v>
      </c>
      <c r="S8" s="279">
        <v>3</v>
      </c>
      <c r="T8" s="279">
        <v>1</v>
      </c>
      <c r="U8" s="385">
        <f t="shared" si="1"/>
        <v>4</v>
      </c>
      <c r="V8" s="279">
        <v>1</v>
      </c>
      <c r="W8" s="279">
        <v>1</v>
      </c>
      <c r="X8" s="280">
        <f t="shared" si="2"/>
        <v>2</v>
      </c>
      <c r="Y8" s="386">
        <v>4</v>
      </c>
      <c r="Z8" s="386">
        <v>1</v>
      </c>
      <c r="AA8" s="387">
        <f t="shared" si="3"/>
        <v>5</v>
      </c>
      <c r="AB8" s="386">
        <v>1</v>
      </c>
      <c r="AC8" s="386">
        <v>1</v>
      </c>
      <c r="AD8" s="388">
        <v>2</v>
      </c>
      <c r="AE8" s="389">
        <v>2</v>
      </c>
      <c r="AF8" s="389">
        <v>4</v>
      </c>
      <c r="AG8" s="390">
        <f t="shared" si="4"/>
        <v>6</v>
      </c>
      <c r="AH8" s="389"/>
      <c r="AI8" s="389"/>
      <c r="AJ8" s="391"/>
    </row>
    <row r="9" spans="1:40" ht="15" customHeight="1" x14ac:dyDescent="0.25">
      <c r="A9" s="252" t="s">
        <v>390</v>
      </c>
      <c r="B9" s="253">
        <v>32</v>
      </c>
      <c r="C9" s="253">
        <v>18</v>
      </c>
      <c r="D9" s="254">
        <f t="shared" si="0"/>
        <v>50</v>
      </c>
      <c r="E9" s="255">
        <v>2</v>
      </c>
      <c r="F9" s="256">
        <v>3</v>
      </c>
      <c r="G9" s="257">
        <v>4</v>
      </c>
      <c r="H9" s="257">
        <v>1</v>
      </c>
      <c r="I9" s="258">
        <v>5</v>
      </c>
      <c r="J9" s="259">
        <v>5</v>
      </c>
      <c r="K9" s="259">
        <v>0</v>
      </c>
      <c r="L9" s="260">
        <v>5</v>
      </c>
      <c r="M9" s="261">
        <v>4</v>
      </c>
      <c r="N9" s="261">
        <v>1</v>
      </c>
      <c r="O9" s="262">
        <v>5</v>
      </c>
      <c r="P9" s="263">
        <v>11</v>
      </c>
      <c r="Q9" s="263">
        <v>4</v>
      </c>
      <c r="R9" s="264">
        <v>15</v>
      </c>
      <c r="S9" s="265">
        <v>15</v>
      </c>
      <c r="T9" s="265">
        <v>6</v>
      </c>
      <c r="U9" s="380">
        <f t="shared" si="1"/>
        <v>21</v>
      </c>
      <c r="V9" s="265">
        <v>3</v>
      </c>
      <c r="W9" s="265">
        <v>6</v>
      </c>
      <c r="X9" s="266">
        <f t="shared" si="2"/>
        <v>9</v>
      </c>
      <c r="Y9" s="253">
        <v>16</v>
      </c>
      <c r="Z9" s="253">
        <v>10</v>
      </c>
      <c r="AA9" s="254">
        <f t="shared" si="3"/>
        <v>26</v>
      </c>
      <c r="AB9" s="253">
        <v>3</v>
      </c>
      <c r="AC9" s="253">
        <v>3</v>
      </c>
      <c r="AD9" s="381">
        <v>6</v>
      </c>
      <c r="AE9" s="382">
        <v>8</v>
      </c>
      <c r="AF9" s="382">
        <v>18</v>
      </c>
      <c r="AG9" s="383">
        <f t="shared" si="4"/>
        <v>26</v>
      </c>
      <c r="AH9" s="382"/>
      <c r="AI9" s="382"/>
      <c r="AJ9" s="384"/>
    </row>
    <row r="10" spans="1:40" ht="15" customHeight="1" x14ac:dyDescent="0.25">
      <c r="A10" s="252" t="s">
        <v>153</v>
      </c>
      <c r="B10" s="267">
        <v>20</v>
      </c>
      <c r="C10" s="267">
        <v>8</v>
      </c>
      <c r="D10" s="268">
        <f t="shared" si="0"/>
        <v>28</v>
      </c>
      <c r="E10" s="269">
        <v>0</v>
      </c>
      <c r="F10" s="270">
        <v>4</v>
      </c>
      <c r="G10" s="271">
        <v>5</v>
      </c>
      <c r="H10" s="271">
        <v>0</v>
      </c>
      <c r="I10" s="272">
        <v>5</v>
      </c>
      <c r="J10" s="273">
        <v>11</v>
      </c>
      <c r="K10" s="273">
        <v>0</v>
      </c>
      <c r="L10" s="274">
        <v>11</v>
      </c>
      <c r="M10" s="275">
        <v>8</v>
      </c>
      <c r="N10" s="275">
        <v>0</v>
      </c>
      <c r="O10" s="276">
        <v>8</v>
      </c>
      <c r="P10" s="277">
        <v>15</v>
      </c>
      <c r="Q10" s="277">
        <v>1</v>
      </c>
      <c r="R10" s="278">
        <v>16</v>
      </c>
      <c r="S10" s="279">
        <v>16</v>
      </c>
      <c r="T10" s="279">
        <v>4</v>
      </c>
      <c r="U10" s="385">
        <f t="shared" si="1"/>
        <v>20</v>
      </c>
      <c r="V10" s="279">
        <v>1</v>
      </c>
      <c r="W10" s="279">
        <v>2</v>
      </c>
      <c r="X10" s="280">
        <f t="shared" si="2"/>
        <v>3</v>
      </c>
      <c r="Y10" s="386">
        <v>12</v>
      </c>
      <c r="Z10" s="386">
        <v>4</v>
      </c>
      <c r="AA10" s="387">
        <f t="shared" si="3"/>
        <v>16</v>
      </c>
      <c r="AB10" s="386">
        <v>8</v>
      </c>
      <c r="AC10" s="386">
        <v>3</v>
      </c>
      <c r="AD10" s="388">
        <v>11</v>
      </c>
      <c r="AE10" s="389">
        <v>3</v>
      </c>
      <c r="AF10" s="389">
        <v>7</v>
      </c>
      <c r="AG10" s="390">
        <f t="shared" si="4"/>
        <v>10</v>
      </c>
      <c r="AH10" s="389"/>
      <c r="AI10" s="389"/>
      <c r="AJ10" s="391"/>
    </row>
    <row r="11" spans="1:40" ht="15" customHeight="1" x14ac:dyDescent="0.25">
      <c r="A11" s="252" t="s">
        <v>391</v>
      </c>
      <c r="B11" s="253">
        <v>37</v>
      </c>
      <c r="C11" s="253">
        <v>15</v>
      </c>
      <c r="D11" s="254">
        <f t="shared" si="0"/>
        <v>52</v>
      </c>
      <c r="E11" s="255">
        <v>1</v>
      </c>
      <c r="F11" s="256">
        <v>2</v>
      </c>
      <c r="G11" s="257">
        <v>3</v>
      </c>
      <c r="H11" s="257">
        <v>1</v>
      </c>
      <c r="I11" s="258">
        <v>4</v>
      </c>
      <c r="J11" s="259">
        <v>6</v>
      </c>
      <c r="K11" s="259">
        <v>1</v>
      </c>
      <c r="L11" s="260">
        <v>7</v>
      </c>
      <c r="M11" s="261">
        <v>6</v>
      </c>
      <c r="N11" s="261">
        <v>3</v>
      </c>
      <c r="O11" s="262">
        <v>9</v>
      </c>
      <c r="P11" s="263">
        <v>17</v>
      </c>
      <c r="Q11" s="263">
        <v>3</v>
      </c>
      <c r="R11" s="264">
        <v>20</v>
      </c>
      <c r="S11" s="265">
        <v>16</v>
      </c>
      <c r="T11" s="265">
        <v>3</v>
      </c>
      <c r="U11" s="380">
        <f t="shared" si="1"/>
        <v>19</v>
      </c>
      <c r="V11" s="265">
        <v>2</v>
      </c>
      <c r="W11" s="265">
        <v>1</v>
      </c>
      <c r="X11" s="266">
        <f t="shared" si="2"/>
        <v>3</v>
      </c>
      <c r="Y11" s="253">
        <v>15</v>
      </c>
      <c r="Z11" s="253">
        <v>1</v>
      </c>
      <c r="AA11" s="254">
        <f t="shared" si="3"/>
        <v>16</v>
      </c>
      <c r="AB11" s="253">
        <v>12</v>
      </c>
      <c r="AC11" s="253">
        <v>1</v>
      </c>
      <c r="AD11" s="381">
        <v>13</v>
      </c>
      <c r="AE11" s="382">
        <v>1</v>
      </c>
      <c r="AF11" s="382">
        <v>12</v>
      </c>
      <c r="AG11" s="383">
        <f t="shared" si="4"/>
        <v>13</v>
      </c>
      <c r="AH11" s="382"/>
      <c r="AI11" s="382"/>
      <c r="AJ11" s="384"/>
    </row>
    <row r="12" spans="1:40" ht="15" customHeight="1" x14ac:dyDescent="0.25">
      <c r="A12" s="252" t="s">
        <v>392</v>
      </c>
      <c r="B12" s="267">
        <v>14</v>
      </c>
      <c r="C12" s="267">
        <v>8</v>
      </c>
      <c r="D12" s="268">
        <f t="shared" si="0"/>
        <v>22</v>
      </c>
      <c r="E12" s="269">
        <v>0</v>
      </c>
      <c r="F12" s="270">
        <v>0</v>
      </c>
      <c r="G12" s="271">
        <v>3</v>
      </c>
      <c r="H12" s="271">
        <v>1</v>
      </c>
      <c r="I12" s="272">
        <v>4</v>
      </c>
      <c r="J12" s="273">
        <v>5</v>
      </c>
      <c r="K12" s="273">
        <v>2</v>
      </c>
      <c r="L12" s="274">
        <v>7</v>
      </c>
      <c r="M12" s="275">
        <v>5</v>
      </c>
      <c r="N12" s="275">
        <v>1</v>
      </c>
      <c r="O12" s="276">
        <v>6</v>
      </c>
      <c r="P12" s="277">
        <v>5</v>
      </c>
      <c r="Q12" s="277">
        <v>3</v>
      </c>
      <c r="R12" s="278">
        <v>8</v>
      </c>
      <c r="S12" s="279">
        <v>7</v>
      </c>
      <c r="T12" s="279">
        <v>3</v>
      </c>
      <c r="U12" s="385">
        <f t="shared" si="1"/>
        <v>10</v>
      </c>
      <c r="V12" s="279">
        <v>3</v>
      </c>
      <c r="W12" s="279">
        <v>2</v>
      </c>
      <c r="X12" s="280">
        <f t="shared" si="2"/>
        <v>5</v>
      </c>
      <c r="Y12" s="386">
        <v>6</v>
      </c>
      <c r="Z12" s="386">
        <v>4</v>
      </c>
      <c r="AA12" s="387">
        <f t="shared" si="3"/>
        <v>10</v>
      </c>
      <c r="AB12" s="386">
        <v>2</v>
      </c>
      <c r="AC12" s="386">
        <v>1</v>
      </c>
      <c r="AD12" s="388">
        <v>3</v>
      </c>
      <c r="AE12" s="389">
        <v>4</v>
      </c>
      <c r="AF12" s="389">
        <v>7</v>
      </c>
      <c r="AG12" s="390">
        <f t="shared" si="4"/>
        <v>11</v>
      </c>
      <c r="AH12" s="389"/>
      <c r="AI12" s="389"/>
      <c r="AJ12" s="391"/>
    </row>
    <row r="13" spans="1:40" ht="15" customHeight="1" x14ac:dyDescent="0.25">
      <c r="A13" s="252" t="s">
        <v>154</v>
      </c>
      <c r="B13" s="253">
        <v>29</v>
      </c>
      <c r="C13" s="253">
        <v>26</v>
      </c>
      <c r="D13" s="254">
        <f t="shared" si="0"/>
        <v>55</v>
      </c>
      <c r="E13" s="255">
        <v>8</v>
      </c>
      <c r="F13" s="256">
        <v>4</v>
      </c>
      <c r="G13" s="257">
        <v>2</v>
      </c>
      <c r="H13" s="257">
        <v>0</v>
      </c>
      <c r="I13" s="258">
        <v>2</v>
      </c>
      <c r="J13" s="259">
        <v>5</v>
      </c>
      <c r="K13" s="259">
        <v>3</v>
      </c>
      <c r="L13" s="260">
        <v>8</v>
      </c>
      <c r="M13" s="261">
        <v>8</v>
      </c>
      <c r="N13" s="261">
        <v>1</v>
      </c>
      <c r="O13" s="262">
        <v>9</v>
      </c>
      <c r="P13" s="263">
        <v>15</v>
      </c>
      <c r="Q13" s="263">
        <v>5</v>
      </c>
      <c r="R13" s="264">
        <v>19</v>
      </c>
      <c r="S13" s="265">
        <v>23</v>
      </c>
      <c r="T13" s="265">
        <v>8</v>
      </c>
      <c r="U13" s="380">
        <f t="shared" si="1"/>
        <v>31</v>
      </c>
      <c r="V13" s="265">
        <v>5</v>
      </c>
      <c r="W13" s="265">
        <v>5</v>
      </c>
      <c r="X13" s="266">
        <f t="shared" si="2"/>
        <v>10</v>
      </c>
      <c r="Y13" s="253">
        <v>15</v>
      </c>
      <c r="Z13" s="253">
        <v>7</v>
      </c>
      <c r="AA13" s="254">
        <f t="shared" si="3"/>
        <v>22</v>
      </c>
      <c r="AB13" s="253">
        <v>8</v>
      </c>
      <c r="AC13" s="253">
        <v>4</v>
      </c>
      <c r="AD13" s="381">
        <v>12</v>
      </c>
      <c r="AE13" s="382">
        <v>2</v>
      </c>
      <c r="AF13" s="382">
        <v>14</v>
      </c>
      <c r="AG13" s="383">
        <f t="shared" si="4"/>
        <v>16</v>
      </c>
      <c r="AH13" s="382"/>
      <c r="AI13" s="382"/>
      <c r="AJ13" s="384"/>
    </row>
    <row r="14" spans="1:40" ht="15" customHeight="1" x14ac:dyDescent="0.25">
      <c r="A14" s="252" t="s">
        <v>393</v>
      </c>
      <c r="B14" s="267">
        <v>7</v>
      </c>
      <c r="C14" s="267">
        <v>4</v>
      </c>
      <c r="D14" s="268">
        <f t="shared" si="0"/>
        <v>11</v>
      </c>
      <c r="E14" s="269">
        <v>0</v>
      </c>
      <c r="F14" s="270">
        <v>1</v>
      </c>
      <c r="G14" s="271">
        <v>1</v>
      </c>
      <c r="H14" s="271">
        <v>1</v>
      </c>
      <c r="I14" s="272">
        <v>2</v>
      </c>
      <c r="J14" s="273">
        <v>1</v>
      </c>
      <c r="K14" s="273">
        <v>1</v>
      </c>
      <c r="L14" s="274">
        <v>2</v>
      </c>
      <c r="M14" s="275">
        <v>2</v>
      </c>
      <c r="N14" s="275">
        <v>0</v>
      </c>
      <c r="O14" s="276">
        <v>2</v>
      </c>
      <c r="P14" s="277">
        <v>2</v>
      </c>
      <c r="Q14" s="277">
        <v>3</v>
      </c>
      <c r="R14" s="278">
        <v>5</v>
      </c>
      <c r="S14" s="279">
        <v>1</v>
      </c>
      <c r="T14" s="279">
        <v>3</v>
      </c>
      <c r="U14" s="385">
        <f t="shared" si="1"/>
        <v>4</v>
      </c>
      <c r="V14" s="279">
        <v>0</v>
      </c>
      <c r="W14" s="279">
        <v>2</v>
      </c>
      <c r="X14" s="280">
        <f t="shared" si="2"/>
        <v>2</v>
      </c>
      <c r="Y14" s="386">
        <v>0</v>
      </c>
      <c r="Z14" s="386">
        <v>2</v>
      </c>
      <c r="AA14" s="387">
        <f t="shared" si="3"/>
        <v>2</v>
      </c>
      <c r="AB14" s="386">
        <v>0</v>
      </c>
      <c r="AC14" s="386">
        <v>2</v>
      </c>
      <c r="AD14" s="388">
        <v>2</v>
      </c>
      <c r="AE14" s="389">
        <v>2</v>
      </c>
      <c r="AF14" s="389">
        <v>1</v>
      </c>
      <c r="AG14" s="390">
        <f t="shared" si="4"/>
        <v>3</v>
      </c>
      <c r="AH14" s="389"/>
      <c r="AI14" s="389"/>
      <c r="AJ14" s="391"/>
    </row>
    <row r="15" spans="1:40" ht="15" customHeight="1" x14ac:dyDescent="0.25">
      <c r="A15" s="252" t="s">
        <v>394</v>
      </c>
      <c r="B15" s="253">
        <v>5</v>
      </c>
      <c r="C15" s="253">
        <v>5</v>
      </c>
      <c r="D15" s="254">
        <f t="shared" si="0"/>
        <v>10</v>
      </c>
      <c r="E15" s="255">
        <v>1</v>
      </c>
      <c r="F15" s="256">
        <v>0</v>
      </c>
      <c r="G15" s="257">
        <v>1</v>
      </c>
      <c r="H15" s="257">
        <v>0</v>
      </c>
      <c r="I15" s="258">
        <v>1</v>
      </c>
      <c r="J15" s="259">
        <v>2</v>
      </c>
      <c r="K15" s="259">
        <v>1</v>
      </c>
      <c r="L15" s="260">
        <v>3</v>
      </c>
      <c r="M15" s="261">
        <v>1</v>
      </c>
      <c r="N15" s="261">
        <v>1</v>
      </c>
      <c r="O15" s="262">
        <v>2</v>
      </c>
      <c r="P15" s="263">
        <v>3</v>
      </c>
      <c r="Q15" s="263">
        <v>2</v>
      </c>
      <c r="R15" s="264">
        <v>5</v>
      </c>
      <c r="S15" s="265">
        <v>2</v>
      </c>
      <c r="T15" s="265">
        <v>3</v>
      </c>
      <c r="U15" s="380">
        <f t="shared" si="1"/>
        <v>5</v>
      </c>
      <c r="V15" s="265">
        <v>1</v>
      </c>
      <c r="W15" s="265">
        <v>1</v>
      </c>
      <c r="X15" s="266">
        <f t="shared" si="2"/>
        <v>2</v>
      </c>
      <c r="Y15" s="253">
        <v>4</v>
      </c>
      <c r="Z15" s="253">
        <v>2</v>
      </c>
      <c r="AA15" s="254">
        <f t="shared" si="3"/>
        <v>6</v>
      </c>
      <c r="AB15" s="253">
        <v>1</v>
      </c>
      <c r="AC15" s="253">
        <v>0</v>
      </c>
      <c r="AD15" s="381">
        <v>1</v>
      </c>
      <c r="AE15" s="382">
        <v>1</v>
      </c>
      <c r="AF15" s="382">
        <v>2</v>
      </c>
      <c r="AG15" s="383">
        <f t="shared" si="4"/>
        <v>3</v>
      </c>
      <c r="AH15" s="382"/>
      <c r="AI15" s="382"/>
      <c r="AJ15" s="384"/>
    </row>
    <row r="16" spans="1:40" ht="15" customHeight="1" x14ac:dyDescent="0.25">
      <c r="A16" s="252" t="s">
        <v>303</v>
      </c>
      <c r="B16" s="267">
        <v>10</v>
      </c>
      <c r="C16" s="267">
        <v>3</v>
      </c>
      <c r="D16" s="268">
        <f t="shared" si="0"/>
        <v>13</v>
      </c>
      <c r="E16" s="269">
        <v>1</v>
      </c>
      <c r="F16" s="270">
        <v>0</v>
      </c>
      <c r="G16" s="271">
        <v>1</v>
      </c>
      <c r="H16" s="271">
        <v>0</v>
      </c>
      <c r="I16" s="272">
        <v>1</v>
      </c>
      <c r="J16" s="273">
        <v>0</v>
      </c>
      <c r="K16" s="273">
        <v>0</v>
      </c>
      <c r="L16" s="274">
        <v>0</v>
      </c>
      <c r="M16" s="275">
        <v>0</v>
      </c>
      <c r="N16" s="275">
        <v>0</v>
      </c>
      <c r="O16" s="276">
        <v>0</v>
      </c>
      <c r="P16" s="277">
        <v>3</v>
      </c>
      <c r="Q16" s="277">
        <v>0</v>
      </c>
      <c r="R16" s="278">
        <v>3</v>
      </c>
      <c r="S16" s="279">
        <v>3</v>
      </c>
      <c r="T16" s="279">
        <v>1</v>
      </c>
      <c r="U16" s="385">
        <f t="shared" si="1"/>
        <v>4</v>
      </c>
      <c r="V16" s="279">
        <v>0</v>
      </c>
      <c r="W16" s="279">
        <v>0</v>
      </c>
      <c r="X16" s="280">
        <f t="shared" si="2"/>
        <v>0</v>
      </c>
      <c r="Y16" s="386">
        <v>2</v>
      </c>
      <c r="Z16" s="386">
        <v>1</v>
      </c>
      <c r="AA16" s="387">
        <f t="shared" si="3"/>
        <v>3</v>
      </c>
      <c r="AB16" s="386">
        <v>2</v>
      </c>
      <c r="AC16" s="386">
        <v>1</v>
      </c>
      <c r="AD16" s="388">
        <v>3</v>
      </c>
      <c r="AE16" s="389">
        <v>0</v>
      </c>
      <c r="AF16" s="389">
        <v>0</v>
      </c>
      <c r="AG16" s="390">
        <f t="shared" si="4"/>
        <v>0</v>
      </c>
      <c r="AH16" s="389"/>
      <c r="AI16" s="389"/>
      <c r="AJ16" s="391"/>
    </row>
    <row r="17" spans="1:36" ht="15" customHeight="1" x14ac:dyDescent="0.25">
      <c r="A17" s="252" t="s">
        <v>395</v>
      </c>
      <c r="B17" s="253">
        <v>8</v>
      </c>
      <c r="C17" s="253">
        <v>3</v>
      </c>
      <c r="D17" s="254">
        <f t="shared" si="0"/>
        <v>11</v>
      </c>
      <c r="E17" s="255">
        <v>0</v>
      </c>
      <c r="F17" s="256">
        <v>0</v>
      </c>
      <c r="G17" s="257">
        <v>1</v>
      </c>
      <c r="H17" s="257">
        <v>0</v>
      </c>
      <c r="I17" s="258">
        <v>1</v>
      </c>
      <c r="J17" s="259">
        <v>0</v>
      </c>
      <c r="K17" s="259">
        <v>0</v>
      </c>
      <c r="L17" s="260">
        <v>0</v>
      </c>
      <c r="M17" s="261">
        <v>1</v>
      </c>
      <c r="N17" s="261">
        <v>0</v>
      </c>
      <c r="O17" s="262">
        <v>1</v>
      </c>
      <c r="P17" s="263">
        <v>3</v>
      </c>
      <c r="Q17" s="263">
        <v>1</v>
      </c>
      <c r="R17" s="264">
        <v>4</v>
      </c>
      <c r="S17" s="265">
        <v>2</v>
      </c>
      <c r="T17" s="265"/>
      <c r="U17" s="380">
        <f t="shared" si="1"/>
        <v>2</v>
      </c>
      <c r="V17" s="265">
        <v>0</v>
      </c>
      <c r="W17" s="265">
        <v>0</v>
      </c>
      <c r="X17" s="266">
        <f t="shared" si="2"/>
        <v>0</v>
      </c>
      <c r="Y17" s="253">
        <v>1</v>
      </c>
      <c r="Z17" s="253">
        <v>0</v>
      </c>
      <c r="AA17" s="254">
        <f t="shared" si="3"/>
        <v>1</v>
      </c>
      <c r="AB17" s="253">
        <v>0</v>
      </c>
      <c r="AC17" s="253">
        <v>0</v>
      </c>
      <c r="AD17" s="381">
        <v>0</v>
      </c>
      <c r="AE17" s="382">
        <v>0</v>
      </c>
      <c r="AF17" s="382">
        <v>3</v>
      </c>
      <c r="AG17" s="383">
        <f t="shared" si="4"/>
        <v>3</v>
      </c>
      <c r="AH17" s="382"/>
      <c r="AI17" s="382"/>
      <c r="AJ17" s="384"/>
    </row>
    <row r="18" spans="1:36" ht="15" customHeight="1" x14ac:dyDescent="0.25">
      <c r="A18" s="252" t="s">
        <v>155</v>
      </c>
      <c r="B18" s="267">
        <v>18</v>
      </c>
      <c r="C18" s="267">
        <v>10</v>
      </c>
      <c r="D18" s="268">
        <f t="shared" si="0"/>
        <v>28</v>
      </c>
      <c r="E18" s="269">
        <v>1</v>
      </c>
      <c r="F18" s="270">
        <v>1</v>
      </c>
      <c r="G18" s="271">
        <v>3</v>
      </c>
      <c r="H18" s="271">
        <v>0</v>
      </c>
      <c r="I18" s="272">
        <v>3</v>
      </c>
      <c r="J18" s="273">
        <v>2</v>
      </c>
      <c r="K18" s="273">
        <v>0</v>
      </c>
      <c r="L18" s="274">
        <v>2</v>
      </c>
      <c r="M18" s="275">
        <v>3</v>
      </c>
      <c r="N18" s="275">
        <v>0</v>
      </c>
      <c r="O18" s="276">
        <v>3</v>
      </c>
      <c r="P18" s="277">
        <v>7</v>
      </c>
      <c r="Q18" s="277">
        <v>0</v>
      </c>
      <c r="R18" s="278">
        <v>7</v>
      </c>
      <c r="S18" s="279">
        <v>9</v>
      </c>
      <c r="T18" s="279">
        <v>1</v>
      </c>
      <c r="U18" s="385">
        <f t="shared" si="1"/>
        <v>10</v>
      </c>
      <c r="V18" s="279">
        <v>1</v>
      </c>
      <c r="W18" s="279">
        <v>0</v>
      </c>
      <c r="X18" s="280">
        <f t="shared" si="2"/>
        <v>1</v>
      </c>
      <c r="Y18" s="386">
        <v>7</v>
      </c>
      <c r="Z18" s="386">
        <v>2</v>
      </c>
      <c r="AA18" s="387">
        <f t="shared" si="3"/>
        <v>9</v>
      </c>
      <c r="AB18" s="386">
        <v>7</v>
      </c>
      <c r="AC18" s="386">
        <v>2</v>
      </c>
      <c r="AD18" s="388">
        <v>9</v>
      </c>
      <c r="AE18" s="389">
        <v>0</v>
      </c>
      <c r="AF18" s="389">
        <v>1</v>
      </c>
      <c r="AG18" s="390">
        <f t="shared" si="4"/>
        <v>1</v>
      </c>
      <c r="AH18" s="389"/>
      <c r="AI18" s="389"/>
      <c r="AJ18" s="391"/>
    </row>
    <row r="19" spans="1:36" ht="15" customHeight="1" x14ac:dyDescent="0.25">
      <c r="A19" s="252" t="s">
        <v>396</v>
      </c>
      <c r="B19" s="253">
        <v>18</v>
      </c>
      <c r="C19" s="253">
        <v>12</v>
      </c>
      <c r="D19" s="254">
        <f t="shared" si="0"/>
        <v>30</v>
      </c>
      <c r="E19" s="255">
        <v>0</v>
      </c>
      <c r="F19" s="256">
        <v>0</v>
      </c>
      <c r="G19" s="257">
        <v>3</v>
      </c>
      <c r="H19" s="257">
        <v>3</v>
      </c>
      <c r="I19" s="258">
        <v>6</v>
      </c>
      <c r="J19" s="259">
        <v>7</v>
      </c>
      <c r="K19" s="259">
        <v>3</v>
      </c>
      <c r="L19" s="260">
        <v>10</v>
      </c>
      <c r="M19" s="261">
        <v>2</v>
      </c>
      <c r="N19" s="261">
        <v>2</v>
      </c>
      <c r="O19" s="262">
        <v>4</v>
      </c>
      <c r="P19" s="263">
        <v>4</v>
      </c>
      <c r="Q19" s="263">
        <v>5</v>
      </c>
      <c r="R19" s="264">
        <v>9</v>
      </c>
      <c r="S19" s="265">
        <v>6</v>
      </c>
      <c r="T19" s="265">
        <v>5</v>
      </c>
      <c r="U19" s="380">
        <f t="shared" si="1"/>
        <v>11</v>
      </c>
      <c r="V19" s="265">
        <v>2</v>
      </c>
      <c r="W19" s="265">
        <v>1</v>
      </c>
      <c r="X19" s="266">
        <f t="shared" si="2"/>
        <v>3</v>
      </c>
      <c r="Y19" s="253">
        <v>9</v>
      </c>
      <c r="Z19" s="253">
        <v>7</v>
      </c>
      <c r="AA19" s="254">
        <f t="shared" si="3"/>
        <v>16</v>
      </c>
      <c r="AB19" s="253">
        <v>3</v>
      </c>
      <c r="AC19" s="253">
        <v>5</v>
      </c>
      <c r="AD19" s="381">
        <v>8</v>
      </c>
      <c r="AE19" s="382">
        <v>2</v>
      </c>
      <c r="AF19" s="382">
        <v>3</v>
      </c>
      <c r="AG19" s="383">
        <f t="shared" si="4"/>
        <v>5</v>
      </c>
      <c r="AH19" s="382"/>
      <c r="AI19" s="382"/>
      <c r="AJ19" s="384"/>
    </row>
    <row r="20" spans="1:36" ht="15" customHeight="1" x14ac:dyDescent="0.25">
      <c r="A20" s="252" t="s">
        <v>397</v>
      </c>
      <c r="B20" s="267">
        <v>42</v>
      </c>
      <c r="C20" s="267">
        <v>13</v>
      </c>
      <c r="D20" s="268">
        <f t="shared" si="0"/>
        <v>55</v>
      </c>
      <c r="E20" s="269">
        <v>0</v>
      </c>
      <c r="F20" s="270">
        <v>2</v>
      </c>
      <c r="G20" s="271">
        <v>4</v>
      </c>
      <c r="H20" s="271">
        <v>2</v>
      </c>
      <c r="I20" s="272">
        <v>6</v>
      </c>
      <c r="J20" s="273">
        <v>7</v>
      </c>
      <c r="K20" s="273">
        <v>1</v>
      </c>
      <c r="L20" s="274">
        <v>8</v>
      </c>
      <c r="M20" s="275">
        <v>4</v>
      </c>
      <c r="N20" s="275">
        <v>2</v>
      </c>
      <c r="O20" s="276">
        <v>6</v>
      </c>
      <c r="P20" s="277">
        <v>9</v>
      </c>
      <c r="Q20" s="277">
        <v>2</v>
      </c>
      <c r="R20" s="278">
        <v>11</v>
      </c>
      <c r="S20" s="279">
        <v>14</v>
      </c>
      <c r="T20" s="279">
        <v>3</v>
      </c>
      <c r="U20" s="385">
        <f t="shared" si="1"/>
        <v>17</v>
      </c>
      <c r="V20" s="279">
        <v>4</v>
      </c>
      <c r="W20" s="279">
        <v>2</v>
      </c>
      <c r="X20" s="280">
        <f t="shared" si="2"/>
        <v>6</v>
      </c>
      <c r="Y20" s="386">
        <v>18</v>
      </c>
      <c r="Z20" s="386">
        <v>4</v>
      </c>
      <c r="AA20" s="387">
        <f t="shared" si="3"/>
        <v>22</v>
      </c>
      <c r="AB20" s="386">
        <v>2</v>
      </c>
      <c r="AC20" s="386">
        <v>1</v>
      </c>
      <c r="AD20" s="388">
        <v>3</v>
      </c>
      <c r="AE20" s="389">
        <v>5</v>
      </c>
      <c r="AF20" s="389">
        <v>0</v>
      </c>
      <c r="AG20" s="390">
        <f t="shared" si="4"/>
        <v>5</v>
      </c>
      <c r="AH20" s="389"/>
      <c r="AI20" s="389"/>
      <c r="AJ20" s="391"/>
    </row>
    <row r="21" spans="1:36" ht="15" customHeight="1" x14ac:dyDescent="0.25">
      <c r="A21" s="252" t="s">
        <v>398</v>
      </c>
      <c r="B21" s="253">
        <v>4</v>
      </c>
      <c r="C21" s="253">
        <v>2</v>
      </c>
      <c r="D21" s="254">
        <f t="shared" si="0"/>
        <v>6</v>
      </c>
      <c r="E21" s="255">
        <v>0</v>
      </c>
      <c r="F21" s="256">
        <v>0</v>
      </c>
      <c r="G21" s="257">
        <v>0</v>
      </c>
      <c r="H21" s="257">
        <v>0</v>
      </c>
      <c r="I21" s="258">
        <v>0</v>
      </c>
      <c r="J21" s="259">
        <v>1</v>
      </c>
      <c r="K21" s="259">
        <v>0</v>
      </c>
      <c r="L21" s="260">
        <v>1</v>
      </c>
      <c r="M21" s="261">
        <v>0</v>
      </c>
      <c r="N21" s="261">
        <v>0</v>
      </c>
      <c r="O21" s="262">
        <v>0</v>
      </c>
      <c r="P21" s="263">
        <v>2</v>
      </c>
      <c r="Q21" s="263">
        <v>0</v>
      </c>
      <c r="R21" s="264">
        <v>2</v>
      </c>
      <c r="S21" s="265">
        <v>3</v>
      </c>
      <c r="T21" s="265">
        <v>0</v>
      </c>
      <c r="U21" s="380">
        <f t="shared" si="1"/>
        <v>3</v>
      </c>
      <c r="V21" s="265">
        <v>1</v>
      </c>
      <c r="W21" s="265">
        <v>0</v>
      </c>
      <c r="X21" s="266">
        <f t="shared" si="2"/>
        <v>1</v>
      </c>
      <c r="Y21" s="253">
        <v>2</v>
      </c>
      <c r="Z21" s="253">
        <v>0</v>
      </c>
      <c r="AA21" s="254">
        <f t="shared" si="3"/>
        <v>2</v>
      </c>
      <c r="AB21" s="253">
        <v>1</v>
      </c>
      <c r="AC21" s="253">
        <v>0</v>
      </c>
      <c r="AD21" s="381">
        <v>1</v>
      </c>
      <c r="AE21" s="382">
        <v>0</v>
      </c>
      <c r="AF21" s="382">
        <v>0</v>
      </c>
      <c r="AG21" s="383">
        <f t="shared" si="4"/>
        <v>0</v>
      </c>
      <c r="AH21" s="382"/>
      <c r="AI21" s="382"/>
      <c r="AJ21" s="384"/>
    </row>
    <row r="22" spans="1:36" ht="18.75" customHeight="1" x14ac:dyDescent="0.25">
      <c r="A22" s="281" t="s">
        <v>399</v>
      </c>
      <c r="B22" s="282">
        <f>SUM(B5:B21)</f>
        <v>291</v>
      </c>
      <c r="C22" s="282">
        <f t="shared" ref="C22:T22" si="5">SUM(C5:C21)</f>
        <v>152</v>
      </c>
      <c r="D22" s="283">
        <f t="shared" si="5"/>
        <v>443</v>
      </c>
      <c r="E22" s="284">
        <f t="shared" si="5"/>
        <v>16</v>
      </c>
      <c r="F22" s="284">
        <f t="shared" si="5"/>
        <v>17</v>
      </c>
      <c r="G22" s="282">
        <f t="shared" si="5"/>
        <v>34</v>
      </c>
      <c r="H22" s="282">
        <f t="shared" si="5"/>
        <v>10</v>
      </c>
      <c r="I22" s="283">
        <f t="shared" si="5"/>
        <v>44</v>
      </c>
      <c r="J22" s="282">
        <f t="shared" si="5"/>
        <v>59</v>
      </c>
      <c r="K22" s="282">
        <f t="shared" si="5"/>
        <v>18</v>
      </c>
      <c r="L22" s="283">
        <f t="shared" si="5"/>
        <v>77</v>
      </c>
      <c r="M22" s="282">
        <f t="shared" si="5"/>
        <v>49</v>
      </c>
      <c r="N22" s="282">
        <f t="shared" si="5"/>
        <v>14</v>
      </c>
      <c r="O22" s="283">
        <f t="shared" si="5"/>
        <v>63</v>
      </c>
      <c r="P22" s="282">
        <f t="shared" si="5"/>
        <v>116</v>
      </c>
      <c r="Q22" s="282">
        <f t="shared" si="5"/>
        <v>38</v>
      </c>
      <c r="R22" s="283">
        <f t="shared" si="5"/>
        <v>153</v>
      </c>
      <c r="S22" s="282">
        <f t="shared" si="5"/>
        <v>144</v>
      </c>
      <c r="T22" s="282">
        <f t="shared" si="5"/>
        <v>49</v>
      </c>
      <c r="U22" s="283">
        <f>SUM(U5:U21)</f>
        <v>193</v>
      </c>
      <c r="V22" s="283">
        <f>SUM(V5:V21)</f>
        <v>30</v>
      </c>
      <c r="W22" s="283">
        <f>SUM(W5:W21)</f>
        <v>27</v>
      </c>
      <c r="X22" s="283">
        <f>SUM(X5:X21)</f>
        <v>57</v>
      </c>
      <c r="Y22" s="282">
        <f t="shared" ref="Y22:Z22" si="6">SUM(Y5:Y21)</f>
        <v>133</v>
      </c>
      <c r="Z22" s="282">
        <f t="shared" si="6"/>
        <v>56</v>
      </c>
      <c r="AA22" s="283">
        <f>SUM(AA5:AA21)</f>
        <v>189</v>
      </c>
      <c r="AB22" s="283">
        <v>58</v>
      </c>
      <c r="AC22" s="283">
        <v>25</v>
      </c>
      <c r="AD22" s="283">
        <v>83</v>
      </c>
      <c r="AE22" s="282">
        <f t="shared" ref="AE22:AF22" si="7">SUM(AE5:AE21)</f>
        <v>35</v>
      </c>
      <c r="AF22" s="282">
        <f t="shared" si="7"/>
        <v>92</v>
      </c>
      <c r="AG22" s="283">
        <f>SUM(AG5:AG21)</f>
        <v>127</v>
      </c>
      <c r="AH22" s="283"/>
      <c r="AI22" s="283"/>
      <c r="AJ22" s="283"/>
    </row>
    <row r="23" spans="1:36" s="286" customFormat="1" ht="18.75" customHeight="1" x14ac:dyDescent="0.25">
      <c r="A23" s="283" t="s">
        <v>400</v>
      </c>
      <c r="B23" s="285"/>
      <c r="C23" s="285"/>
      <c r="D23" s="285"/>
      <c r="E23" s="285">
        <v>1092</v>
      </c>
      <c r="F23" s="285">
        <v>881</v>
      </c>
      <c r="G23" s="285"/>
      <c r="H23" s="285"/>
      <c r="I23" s="285">
        <v>3201</v>
      </c>
      <c r="J23" s="285"/>
      <c r="K23" s="285"/>
      <c r="L23" s="285">
        <v>5986</v>
      </c>
      <c r="M23" s="285"/>
      <c r="N23" s="285"/>
      <c r="O23" s="285">
        <v>5334</v>
      </c>
      <c r="P23" s="285"/>
      <c r="Q23" s="285"/>
      <c r="R23" s="285">
        <v>10170</v>
      </c>
      <c r="S23" s="285"/>
      <c r="T23" s="285"/>
      <c r="U23" s="285">
        <v>13541</v>
      </c>
      <c r="V23" s="285"/>
      <c r="W23" s="285"/>
      <c r="X23" s="285">
        <v>6104</v>
      </c>
      <c r="Y23" s="285"/>
      <c r="Z23" s="285"/>
      <c r="AA23" s="285">
        <v>12832</v>
      </c>
      <c r="AB23" s="285"/>
      <c r="AC23" s="285"/>
      <c r="AD23" s="285">
        <v>6511</v>
      </c>
      <c r="AE23" s="285"/>
      <c r="AF23" s="285"/>
      <c r="AG23" s="285">
        <v>10187</v>
      </c>
      <c r="AH23" s="285"/>
      <c r="AI23" s="285"/>
      <c r="AJ23" s="285"/>
    </row>
    <row r="24" spans="1:36" x14ac:dyDescent="0.25">
      <c r="P24" s="287" t="s">
        <v>401</v>
      </c>
      <c r="R24" s="287">
        <v>12000</v>
      </c>
    </row>
  </sheetData>
  <mergeCells count="18">
    <mergeCell ref="AE3:AG3"/>
    <mergeCell ref="AH3:AJ3"/>
    <mergeCell ref="A1:AJ1"/>
    <mergeCell ref="Y2:AD2"/>
    <mergeCell ref="AE2:AJ2"/>
    <mergeCell ref="A2:A4"/>
    <mergeCell ref="B2:D3"/>
    <mergeCell ref="E2:E4"/>
    <mergeCell ref="F2:F4"/>
    <mergeCell ref="G2:I3"/>
    <mergeCell ref="J2:L3"/>
    <mergeCell ref="M2:O3"/>
    <mergeCell ref="P2:R3"/>
    <mergeCell ref="S2:X2"/>
    <mergeCell ref="S3:U3"/>
    <mergeCell ref="V3:X3"/>
    <mergeCell ref="Y3:AA3"/>
    <mergeCell ref="AB3:A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7"/>
  <sheetViews>
    <sheetView workbookViewId="0">
      <selection activeCell="G7" sqref="G7"/>
    </sheetView>
  </sheetViews>
  <sheetFormatPr defaultRowHeight="15" x14ac:dyDescent="0.25"/>
  <cols>
    <col min="1" max="1" width="23.85546875" customWidth="1"/>
    <col min="2" max="2" width="14.140625" style="76" customWidth="1"/>
    <col min="3" max="3" width="15.7109375" customWidth="1"/>
    <col min="4" max="7" width="15.7109375" style="76" customWidth="1"/>
  </cols>
  <sheetData>
    <row r="1" spans="1:7" s="11" customFormat="1" ht="30.75" customHeight="1" thickTop="1" x14ac:dyDescent="0.2">
      <c r="A1" s="72" t="s">
        <v>156</v>
      </c>
      <c r="B1" s="495" t="s">
        <v>336</v>
      </c>
      <c r="C1" s="495"/>
      <c r="D1" s="495"/>
      <c r="E1" s="495"/>
      <c r="F1" s="495"/>
      <c r="G1" s="495"/>
    </row>
    <row r="2" spans="1:7" s="11" customFormat="1" ht="39.75" customHeight="1" x14ac:dyDescent="0.2">
      <c r="A2" s="48" t="s">
        <v>126</v>
      </c>
      <c r="B2" s="200" t="s">
        <v>159</v>
      </c>
      <c r="C2" s="54" t="s">
        <v>153</v>
      </c>
      <c r="D2" s="200" t="s">
        <v>154</v>
      </c>
      <c r="E2" s="200" t="s">
        <v>155</v>
      </c>
      <c r="F2" s="200" t="s">
        <v>157</v>
      </c>
      <c r="G2" s="200" t="s">
        <v>158</v>
      </c>
    </row>
    <row r="3" spans="1:7" s="11" customFormat="1" ht="20.100000000000001" customHeight="1" x14ac:dyDescent="0.2">
      <c r="A3" s="165" t="s">
        <v>106</v>
      </c>
      <c r="B3" s="202">
        <v>1248</v>
      </c>
      <c r="C3" s="14">
        <v>210</v>
      </c>
      <c r="D3" s="168">
        <v>507</v>
      </c>
      <c r="E3" s="168">
        <v>6</v>
      </c>
      <c r="F3" s="168">
        <v>338</v>
      </c>
      <c r="G3" s="168">
        <v>87</v>
      </c>
    </row>
    <row r="4" spans="1:7" s="11" customFormat="1" ht="20.100000000000001" customHeight="1" x14ac:dyDescent="0.2">
      <c r="A4" s="48" t="s">
        <v>107</v>
      </c>
      <c r="B4" s="200">
        <v>1358</v>
      </c>
      <c r="C4" s="9">
        <v>268</v>
      </c>
      <c r="D4" s="203">
        <v>545</v>
      </c>
      <c r="E4" s="203">
        <v>9</v>
      </c>
      <c r="F4" s="203">
        <v>417</v>
      </c>
      <c r="G4" s="203">
        <v>119</v>
      </c>
    </row>
    <row r="5" spans="1:7" x14ac:dyDescent="0.25">
      <c r="A5" s="48" t="s">
        <v>108</v>
      </c>
      <c r="B5" s="93">
        <v>1196</v>
      </c>
      <c r="C5" s="93">
        <v>272</v>
      </c>
      <c r="D5" s="93">
        <v>514</v>
      </c>
      <c r="E5" s="93">
        <v>3</v>
      </c>
      <c r="F5" s="93">
        <v>365</v>
      </c>
      <c r="G5" s="93">
        <v>42</v>
      </c>
    </row>
    <row r="6" spans="1:7" x14ac:dyDescent="0.25">
      <c r="A6" s="48" t="s">
        <v>133</v>
      </c>
      <c r="B6" s="93">
        <v>1208</v>
      </c>
      <c r="C6" s="7">
        <v>284</v>
      </c>
      <c r="D6" s="93">
        <v>464</v>
      </c>
      <c r="E6" s="93">
        <v>7</v>
      </c>
      <c r="F6" s="93">
        <v>434</v>
      </c>
      <c r="G6" s="93">
        <v>19</v>
      </c>
    </row>
    <row r="7" spans="1:7" x14ac:dyDescent="0.25">
      <c r="A7" s="48" t="s">
        <v>323</v>
      </c>
      <c r="B7" s="93">
        <v>1227</v>
      </c>
      <c r="C7" s="7">
        <v>0</v>
      </c>
      <c r="D7" s="93">
        <v>0</v>
      </c>
      <c r="E7" s="93">
        <v>0</v>
      </c>
      <c r="F7" s="93">
        <v>0</v>
      </c>
      <c r="G7" s="93">
        <v>0</v>
      </c>
    </row>
  </sheetData>
  <mergeCells count="1">
    <mergeCell ref="B1:G1"/>
  </mergeCells>
  <hyperlinks>
    <hyperlink ref="A1" location="Menü!A1" display="TABLO 25 :" xr:uid="{00000000-0004-0000-1E00-000000000000}"/>
  </hyperlinks>
  <pageMargins left="0.7" right="0.7" top="0.75" bottom="0.75" header="0.3" footer="0.3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2"/>
  <sheetViews>
    <sheetView workbookViewId="0">
      <selection activeCell="G13" sqref="G13"/>
    </sheetView>
  </sheetViews>
  <sheetFormatPr defaultRowHeight="15" x14ac:dyDescent="0.25"/>
  <cols>
    <col min="1" max="1" width="16.7109375" customWidth="1"/>
    <col min="2" max="2" width="21.7109375" customWidth="1"/>
    <col min="3" max="3" width="18.140625" style="417" customWidth="1"/>
    <col min="4" max="4" width="20.85546875" style="76" customWidth="1"/>
  </cols>
  <sheetData>
    <row r="1" spans="1:4" s="11" customFormat="1" ht="30.75" customHeight="1" thickTop="1" x14ac:dyDescent="0.2">
      <c r="A1" s="72" t="s">
        <v>165</v>
      </c>
      <c r="B1" s="495" t="s">
        <v>166</v>
      </c>
      <c r="C1" s="495"/>
      <c r="D1" s="495"/>
    </row>
    <row r="2" spans="1:4" s="43" customFormat="1" ht="38.25" x14ac:dyDescent="0.2">
      <c r="A2" s="62" t="s">
        <v>161</v>
      </c>
      <c r="B2" s="62" t="s">
        <v>162</v>
      </c>
      <c r="C2" s="412" t="s">
        <v>163</v>
      </c>
      <c r="D2" s="62" t="s">
        <v>164</v>
      </c>
    </row>
    <row r="3" spans="1:4" s="43" customFormat="1" ht="20.100000000000001" customHeight="1" x14ac:dyDescent="0.2">
      <c r="A3" s="69">
        <v>2012</v>
      </c>
      <c r="B3" s="67" t="s">
        <v>433</v>
      </c>
      <c r="C3" s="413" t="s">
        <v>441</v>
      </c>
      <c r="D3" s="393" t="s">
        <v>450</v>
      </c>
    </row>
    <row r="4" spans="1:4" s="43" customFormat="1" ht="20.100000000000001" customHeight="1" x14ac:dyDescent="0.2">
      <c r="A4" s="62">
        <v>2013</v>
      </c>
      <c r="B4" s="64" t="s">
        <v>432</v>
      </c>
      <c r="C4" s="414" t="s">
        <v>442</v>
      </c>
      <c r="D4" s="63">
        <v>54.78</v>
      </c>
    </row>
    <row r="5" spans="1:4" s="43" customFormat="1" ht="20.100000000000001" customHeight="1" x14ac:dyDescent="0.2">
      <c r="A5" s="69">
        <v>2014</v>
      </c>
      <c r="B5" s="67" t="s">
        <v>434</v>
      </c>
      <c r="C5" s="413" t="s">
        <v>443</v>
      </c>
      <c r="D5" s="393" t="s">
        <v>430</v>
      </c>
    </row>
    <row r="6" spans="1:4" s="43" customFormat="1" ht="20.100000000000001" customHeight="1" x14ac:dyDescent="0.2">
      <c r="A6" s="62">
        <v>2015</v>
      </c>
      <c r="B6" s="64" t="s">
        <v>435</v>
      </c>
      <c r="C6" s="414" t="s">
        <v>444</v>
      </c>
      <c r="D6" s="63" t="s">
        <v>423</v>
      </c>
    </row>
    <row r="7" spans="1:4" s="43" customFormat="1" ht="20.100000000000001" customHeight="1" x14ac:dyDescent="0.2">
      <c r="A7" s="69">
        <v>2016</v>
      </c>
      <c r="B7" s="67" t="s">
        <v>436</v>
      </c>
      <c r="C7" s="413" t="s">
        <v>445</v>
      </c>
      <c r="D7" s="393" t="s">
        <v>431</v>
      </c>
    </row>
    <row r="8" spans="1:4" s="43" customFormat="1" ht="20.100000000000001" customHeight="1" x14ac:dyDescent="0.2">
      <c r="A8" s="62">
        <v>2017</v>
      </c>
      <c r="B8" s="64" t="s">
        <v>437</v>
      </c>
      <c r="C8" s="414" t="s">
        <v>446</v>
      </c>
      <c r="D8" s="63" t="s">
        <v>451</v>
      </c>
    </row>
    <row r="9" spans="1:4" s="43" customFormat="1" ht="20.100000000000001" customHeight="1" x14ac:dyDescent="0.25">
      <c r="A9" s="69">
        <v>2018</v>
      </c>
      <c r="B9" s="67" t="s">
        <v>438</v>
      </c>
      <c r="C9" s="413" t="s">
        <v>447</v>
      </c>
      <c r="D9" s="408">
        <v>-44044140</v>
      </c>
    </row>
    <row r="10" spans="1:4" x14ac:dyDescent="0.25">
      <c r="A10" s="69">
        <v>2019</v>
      </c>
      <c r="B10" s="67" t="s">
        <v>439</v>
      </c>
      <c r="C10" s="413" t="s">
        <v>448</v>
      </c>
      <c r="D10" s="408">
        <v>-55015516.32</v>
      </c>
    </row>
    <row r="11" spans="1:4" x14ac:dyDescent="0.25">
      <c r="A11" s="69">
        <v>2020</v>
      </c>
      <c r="B11" s="407" t="s">
        <v>440</v>
      </c>
      <c r="C11" s="415" t="s">
        <v>449</v>
      </c>
      <c r="D11" s="408">
        <v>-28860314.57</v>
      </c>
    </row>
    <row r="12" spans="1:4" x14ac:dyDescent="0.25">
      <c r="A12" s="69">
        <v>2021</v>
      </c>
      <c r="B12" s="7" t="s">
        <v>496</v>
      </c>
      <c r="C12" s="416" t="s">
        <v>495</v>
      </c>
      <c r="D12" s="93" t="s">
        <v>497</v>
      </c>
    </row>
  </sheetData>
  <mergeCells count="1">
    <mergeCell ref="B1:D1"/>
  </mergeCells>
  <hyperlinks>
    <hyperlink ref="A1" location="Menü!A1" display="TABLO 26 :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26"/>
  <sheetViews>
    <sheetView workbookViewId="0">
      <selection activeCell="L11" sqref="L11"/>
    </sheetView>
  </sheetViews>
  <sheetFormatPr defaultRowHeight="12.75" x14ac:dyDescent="0.2"/>
  <cols>
    <col min="1" max="1" width="15.85546875" style="96" customWidth="1"/>
    <col min="2" max="2" width="13" style="11" customWidth="1"/>
    <col min="3" max="3" width="10.5703125" style="11" customWidth="1"/>
    <col min="4" max="4" width="16.5703125" style="11" customWidth="1"/>
    <col min="5" max="5" width="14.28515625" style="11" customWidth="1"/>
    <col min="6" max="6" width="15" style="11" customWidth="1"/>
    <col min="7" max="16384" width="9.140625" style="11"/>
  </cols>
  <sheetData>
    <row r="1" spans="1:7" ht="30.75" customHeight="1" thickTop="1" x14ac:dyDescent="0.2">
      <c r="A1" s="100" t="s">
        <v>172</v>
      </c>
      <c r="B1" s="495" t="s">
        <v>184</v>
      </c>
      <c r="C1" s="495"/>
      <c r="D1" s="495"/>
      <c r="E1" s="495"/>
      <c r="F1" s="495"/>
    </row>
    <row r="2" spans="1:7" ht="51" x14ac:dyDescent="0.2">
      <c r="A2" s="101" t="s">
        <v>88</v>
      </c>
      <c r="B2" s="62" t="s">
        <v>167</v>
      </c>
      <c r="C2" s="62" t="s">
        <v>168</v>
      </c>
      <c r="D2" s="62" t="s">
        <v>169</v>
      </c>
      <c r="E2" s="62" t="s">
        <v>170</v>
      </c>
      <c r="F2" s="62" t="s">
        <v>171</v>
      </c>
    </row>
    <row r="3" spans="1:7" ht="20.100000000000001" customHeight="1" x14ac:dyDescent="0.2">
      <c r="A3" s="102" t="s">
        <v>19</v>
      </c>
      <c r="B3" s="66">
        <v>50</v>
      </c>
      <c r="C3" s="66">
        <v>10</v>
      </c>
      <c r="D3" s="66">
        <v>10</v>
      </c>
      <c r="E3" s="68">
        <v>85380.4</v>
      </c>
      <c r="F3" s="68">
        <v>8281.9</v>
      </c>
    </row>
    <row r="4" spans="1:7" ht="20.100000000000001" customHeight="1" x14ac:dyDescent="0.2">
      <c r="A4" s="101" t="s">
        <v>20</v>
      </c>
      <c r="B4" s="63">
        <v>52</v>
      </c>
      <c r="C4" s="63">
        <v>11</v>
      </c>
      <c r="D4" s="63">
        <v>11</v>
      </c>
      <c r="E4" s="65">
        <v>89768.2</v>
      </c>
      <c r="F4" s="65">
        <v>8707.51</v>
      </c>
    </row>
    <row r="5" spans="1:7" ht="20.100000000000001" customHeight="1" x14ac:dyDescent="0.2">
      <c r="A5" s="102" t="s">
        <v>47</v>
      </c>
      <c r="B5" s="66">
        <v>55</v>
      </c>
      <c r="C5" s="66">
        <v>12</v>
      </c>
      <c r="D5" s="66">
        <v>12</v>
      </c>
      <c r="E5" s="68">
        <v>91655.31</v>
      </c>
      <c r="F5" s="68">
        <v>8890.56</v>
      </c>
    </row>
    <row r="6" spans="1:7" ht="20.100000000000001" customHeight="1" x14ac:dyDescent="0.2">
      <c r="A6" s="101" t="s">
        <v>104</v>
      </c>
      <c r="B6" s="63">
        <v>63</v>
      </c>
      <c r="C6" s="63">
        <v>16</v>
      </c>
      <c r="D6" s="63">
        <v>16</v>
      </c>
      <c r="E6" s="65">
        <v>102703.48</v>
      </c>
      <c r="F6" s="65">
        <v>9962.23</v>
      </c>
    </row>
    <row r="7" spans="1:7" ht="20.100000000000001" customHeight="1" x14ac:dyDescent="0.2">
      <c r="A7" s="102" t="s">
        <v>105</v>
      </c>
      <c r="B7" s="66">
        <v>64</v>
      </c>
      <c r="C7" s="66">
        <v>19</v>
      </c>
      <c r="D7" s="66">
        <v>19</v>
      </c>
      <c r="E7" s="68">
        <v>103658.07</v>
      </c>
      <c r="F7" s="68">
        <v>10054.83</v>
      </c>
    </row>
    <row r="8" spans="1:7" ht="20.100000000000001" customHeight="1" x14ac:dyDescent="0.2">
      <c r="A8" s="102" t="s">
        <v>106</v>
      </c>
      <c r="B8" s="66">
        <v>75</v>
      </c>
      <c r="C8" s="66">
        <v>20</v>
      </c>
      <c r="D8" s="66">
        <v>20</v>
      </c>
      <c r="E8" s="68">
        <v>110158.07</v>
      </c>
      <c r="F8" s="68">
        <v>10685.33</v>
      </c>
    </row>
    <row r="9" spans="1:7" ht="20.100000000000001" customHeight="1" x14ac:dyDescent="0.2">
      <c r="A9" s="101" t="s">
        <v>107</v>
      </c>
      <c r="B9" s="63">
        <v>74</v>
      </c>
      <c r="C9" s="63">
        <v>21</v>
      </c>
      <c r="D9" s="63">
        <v>21</v>
      </c>
      <c r="E9" s="65">
        <v>119825.8</v>
      </c>
      <c r="F9" s="65">
        <v>11982.58</v>
      </c>
    </row>
    <row r="10" spans="1:7" ht="20.100000000000001" customHeight="1" x14ac:dyDescent="0.2">
      <c r="A10" s="101" t="s">
        <v>108</v>
      </c>
      <c r="B10" s="63">
        <v>67</v>
      </c>
      <c r="C10" s="63">
        <v>19</v>
      </c>
      <c r="D10" s="63">
        <v>19</v>
      </c>
      <c r="E10" s="65" t="s">
        <v>334</v>
      </c>
      <c r="F10" s="65" t="s">
        <v>335</v>
      </c>
    </row>
    <row r="11" spans="1:7" ht="20.100000000000001" customHeight="1" x14ac:dyDescent="0.2">
      <c r="A11" s="101" t="s">
        <v>133</v>
      </c>
      <c r="B11" s="63">
        <v>64</v>
      </c>
      <c r="C11" s="63">
        <v>23</v>
      </c>
      <c r="D11" s="63">
        <v>23</v>
      </c>
      <c r="E11" s="65" t="s">
        <v>471</v>
      </c>
      <c r="F11" s="65" t="s">
        <v>472</v>
      </c>
    </row>
    <row r="12" spans="1:7" ht="20.100000000000001" customHeight="1" x14ac:dyDescent="0.2">
      <c r="A12" s="101" t="s">
        <v>470</v>
      </c>
      <c r="B12" s="63">
        <v>64</v>
      </c>
      <c r="C12" s="63">
        <v>23</v>
      </c>
      <c r="D12" s="63">
        <v>23</v>
      </c>
      <c r="E12" s="65" t="s">
        <v>473</v>
      </c>
      <c r="F12" s="65" t="s">
        <v>474</v>
      </c>
      <c r="G12" s="11" t="s">
        <v>454</v>
      </c>
    </row>
    <row r="13" spans="1:7" ht="20.100000000000001" customHeight="1" x14ac:dyDescent="0.2"/>
    <row r="14" spans="1:7" ht="20.100000000000001" customHeight="1" x14ac:dyDescent="0.2"/>
    <row r="15" spans="1:7" ht="20.100000000000001" customHeight="1" x14ac:dyDescent="0.2"/>
    <row r="16" spans="1:7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</sheetData>
  <mergeCells count="1">
    <mergeCell ref="B1:F1"/>
  </mergeCells>
  <hyperlinks>
    <hyperlink ref="A1" location="Menü!A1" display="TABLO 27 :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/>
  </sheetPr>
  <dimension ref="A1:F20"/>
  <sheetViews>
    <sheetView workbookViewId="0">
      <selection activeCell="I14" sqref="I14"/>
    </sheetView>
  </sheetViews>
  <sheetFormatPr defaultRowHeight="12.75" x14ac:dyDescent="0.2"/>
  <cols>
    <col min="1" max="1" width="16.140625" style="92" customWidth="1"/>
    <col min="2" max="2" width="15.5703125" style="11" customWidth="1"/>
    <col min="3" max="3" width="14.85546875" style="11" customWidth="1"/>
    <col min="4" max="4" width="14.28515625" style="11" customWidth="1"/>
    <col min="5" max="5" width="25.5703125" style="92" customWidth="1"/>
    <col min="6" max="6" width="18.42578125" style="11" customWidth="1"/>
    <col min="7" max="16384" width="9.140625" style="11"/>
  </cols>
  <sheetData>
    <row r="1" spans="1:6" ht="30.75" customHeight="1" thickTop="1" x14ac:dyDescent="0.2">
      <c r="A1" s="75" t="s">
        <v>173</v>
      </c>
      <c r="B1" s="495" t="s">
        <v>174</v>
      </c>
      <c r="C1" s="495"/>
      <c r="D1" s="495"/>
      <c r="E1" s="392"/>
      <c r="F1" s="24"/>
    </row>
    <row r="2" spans="1:6" ht="42" customHeight="1" x14ac:dyDescent="0.2">
      <c r="A2" s="62" t="s">
        <v>126</v>
      </c>
      <c r="B2" s="62" t="s">
        <v>175</v>
      </c>
      <c r="C2" s="62" t="s">
        <v>176</v>
      </c>
      <c r="D2" s="62" t="s">
        <v>12</v>
      </c>
      <c r="E2" s="203" t="s">
        <v>422</v>
      </c>
    </row>
    <row r="3" spans="1:6" ht="20.100000000000001" customHeight="1" x14ac:dyDescent="0.2">
      <c r="A3" s="69" t="s">
        <v>19</v>
      </c>
      <c r="B3" s="66">
        <v>138140</v>
      </c>
      <c r="C3" s="66">
        <v>38928</v>
      </c>
      <c r="D3" s="15">
        <f>SUM(B3:C3)</f>
        <v>177068</v>
      </c>
      <c r="E3" s="203">
        <v>0</v>
      </c>
    </row>
    <row r="4" spans="1:6" ht="20.100000000000001" customHeight="1" x14ac:dyDescent="0.2">
      <c r="A4" s="62" t="s">
        <v>20</v>
      </c>
      <c r="B4" s="63">
        <v>151298</v>
      </c>
      <c r="C4" s="63">
        <v>47164</v>
      </c>
      <c r="D4" s="70">
        <f t="shared" ref="D4:D6" si="0">SUM(B4:C4)</f>
        <v>198462</v>
      </c>
      <c r="E4" s="203">
        <v>0</v>
      </c>
    </row>
    <row r="5" spans="1:6" ht="20.100000000000001" customHeight="1" x14ac:dyDescent="0.2">
      <c r="A5" s="69" t="s">
        <v>47</v>
      </c>
      <c r="B5" s="66">
        <v>152276</v>
      </c>
      <c r="C5" s="66">
        <v>48592</v>
      </c>
      <c r="D5" s="15">
        <f t="shared" si="0"/>
        <v>200868</v>
      </c>
      <c r="E5" s="203">
        <v>0</v>
      </c>
    </row>
    <row r="6" spans="1:6" ht="20.100000000000001" customHeight="1" x14ac:dyDescent="0.2">
      <c r="A6" s="62" t="s">
        <v>104</v>
      </c>
      <c r="B6" s="63">
        <v>175988</v>
      </c>
      <c r="C6" s="63">
        <v>56328</v>
      </c>
      <c r="D6" s="70">
        <f t="shared" si="0"/>
        <v>232316</v>
      </c>
      <c r="E6" s="203">
        <v>0</v>
      </c>
    </row>
    <row r="7" spans="1:6" ht="20.100000000000001" customHeight="1" x14ac:dyDescent="0.2">
      <c r="A7" s="69" t="s">
        <v>105</v>
      </c>
      <c r="B7" s="66">
        <v>182980</v>
      </c>
      <c r="C7" s="66">
        <v>54116</v>
      </c>
      <c r="D7" s="15">
        <v>237146</v>
      </c>
      <c r="E7" s="203">
        <v>0</v>
      </c>
    </row>
    <row r="8" spans="1:6" ht="20.100000000000001" customHeight="1" x14ac:dyDescent="0.2">
      <c r="A8" s="69" t="s">
        <v>106</v>
      </c>
      <c r="B8" s="66">
        <v>158552</v>
      </c>
      <c r="C8" s="66">
        <v>57838</v>
      </c>
      <c r="D8" s="15">
        <v>216390</v>
      </c>
      <c r="E8" s="203">
        <v>0</v>
      </c>
    </row>
    <row r="9" spans="1:6" ht="20.100000000000001" customHeight="1" x14ac:dyDescent="0.2">
      <c r="A9" s="69" t="s">
        <v>107</v>
      </c>
      <c r="B9" s="66">
        <v>108569</v>
      </c>
      <c r="C9" s="66">
        <v>55060</v>
      </c>
      <c r="D9" s="15">
        <v>164393</v>
      </c>
      <c r="E9" s="203">
        <v>0</v>
      </c>
    </row>
    <row r="10" spans="1:6" ht="20.100000000000001" customHeight="1" x14ac:dyDescent="0.2">
      <c r="A10" s="69" t="s">
        <v>108</v>
      </c>
      <c r="B10" s="66">
        <v>110294</v>
      </c>
      <c r="C10" s="66">
        <v>65733</v>
      </c>
      <c r="D10" s="15">
        <v>177202</v>
      </c>
      <c r="E10" s="203">
        <v>0</v>
      </c>
    </row>
    <row r="11" spans="1:6" ht="20.100000000000001" customHeight="1" x14ac:dyDescent="0.2">
      <c r="A11" s="69" t="s">
        <v>133</v>
      </c>
      <c r="B11" s="66">
        <v>100517</v>
      </c>
      <c r="C11" s="66">
        <v>71048</v>
      </c>
      <c r="D11" s="15">
        <v>171565</v>
      </c>
      <c r="E11" s="203">
        <v>42960</v>
      </c>
    </row>
    <row r="12" spans="1:6" ht="20.100000000000001" customHeight="1" x14ac:dyDescent="0.2">
      <c r="A12" s="69" t="s">
        <v>323</v>
      </c>
      <c r="B12" s="66">
        <v>105881</v>
      </c>
      <c r="C12" s="66">
        <v>66585</v>
      </c>
      <c r="D12" s="15">
        <v>172466</v>
      </c>
      <c r="E12" s="203">
        <v>0</v>
      </c>
    </row>
    <row r="13" spans="1:6" ht="20.100000000000001" customHeight="1" x14ac:dyDescent="0.2">
      <c r="A13" s="69" t="s">
        <v>475</v>
      </c>
      <c r="B13" s="66">
        <v>106610</v>
      </c>
      <c r="C13" s="66">
        <v>67652</v>
      </c>
      <c r="D13" s="15">
        <v>176825</v>
      </c>
      <c r="E13" s="203">
        <v>0</v>
      </c>
    </row>
    <row r="14" spans="1:6" ht="20.100000000000001" customHeight="1" x14ac:dyDescent="0.2"/>
    <row r="15" spans="1:6" ht="20.100000000000001" customHeight="1" x14ac:dyDescent="0.2"/>
    <row r="16" spans="1:6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</sheetData>
  <mergeCells count="1">
    <mergeCell ref="B1:D1"/>
  </mergeCells>
  <hyperlinks>
    <hyperlink ref="A1" location="Menü!A1" display="TABLO 28 :" xr:uid="{00000000-0004-0000-2100-000000000000}"/>
  </hyperlinks>
  <pageMargins left="0.7" right="0.7" top="0.75" bottom="0.75" header="0.3" footer="0.3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12"/>
  <sheetViews>
    <sheetView workbookViewId="0">
      <selection activeCell="D12" sqref="D12:E12"/>
    </sheetView>
  </sheetViews>
  <sheetFormatPr defaultRowHeight="15" x14ac:dyDescent="0.25"/>
  <cols>
    <col min="1" max="1" width="15.28515625" style="76" customWidth="1"/>
    <col min="2" max="2" width="29.7109375" customWidth="1"/>
    <col min="3" max="3" width="35" customWidth="1"/>
    <col min="5" max="5" width="25.85546875" customWidth="1"/>
  </cols>
  <sheetData>
    <row r="1" spans="1:5" s="11" customFormat="1" ht="30.75" customHeight="1" thickTop="1" x14ac:dyDescent="0.2">
      <c r="A1" s="75" t="s">
        <v>205</v>
      </c>
      <c r="B1" s="495"/>
      <c r="C1" s="495"/>
      <c r="D1" s="24"/>
      <c r="E1" s="24"/>
    </row>
    <row r="2" spans="1:5" s="11" customFormat="1" ht="77.25" customHeight="1" x14ac:dyDescent="0.2">
      <c r="A2" s="62" t="s">
        <v>126</v>
      </c>
      <c r="B2" s="62" t="s">
        <v>206</v>
      </c>
      <c r="C2" s="62" t="s">
        <v>207</v>
      </c>
    </row>
    <row r="3" spans="1:5" s="11" customFormat="1" ht="24.75" customHeight="1" x14ac:dyDescent="0.2">
      <c r="A3" s="62" t="s">
        <v>19</v>
      </c>
      <c r="B3" s="62">
        <v>5</v>
      </c>
      <c r="C3" s="62">
        <v>5</v>
      </c>
    </row>
    <row r="4" spans="1:5" s="11" customFormat="1" ht="24.75" customHeight="1" x14ac:dyDescent="0.2">
      <c r="A4" s="62" t="s">
        <v>20</v>
      </c>
      <c r="B4" s="62">
        <v>5</v>
      </c>
      <c r="C4" s="62">
        <v>5</v>
      </c>
    </row>
    <row r="5" spans="1:5" s="11" customFormat="1" ht="24.75" customHeight="1" x14ac:dyDescent="0.2">
      <c r="A5" s="62" t="s">
        <v>47</v>
      </c>
      <c r="B5" s="62">
        <v>12</v>
      </c>
      <c r="C5" s="62">
        <v>4</v>
      </c>
    </row>
    <row r="6" spans="1:5" s="11" customFormat="1" ht="24.75" customHeight="1" x14ac:dyDescent="0.2">
      <c r="A6" s="62" t="s">
        <v>104</v>
      </c>
      <c r="B6" s="63">
        <v>18</v>
      </c>
      <c r="C6" s="63">
        <v>21</v>
      </c>
    </row>
    <row r="7" spans="1:5" s="11" customFormat="1" ht="24.75" customHeight="1" x14ac:dyDescent="0.2">
      <c r="A7" s="69" t="s">
        <v>105</v>
      </c>
      <c r="B7" s="66">
        <v>46</v>
      </c>
      <c r="C7" s="66">
        <v>11</v>
      </c>
    </row>
    <row r="8" spans="1:5" s="11" customFormat="1" ht="24.75" customHeight="1" x14ac:dyDescent="0.2">
      <c r="A8" s="69" t="s">
        <v>106</v>
      </c>
      <c r="B8" s="66">
        <v>21</v>
      </c>
      <c r="C8" s="66">
        <v>24</v>
      </c>
    </row>
    <row r="9" spans="1:5" s="11" customFormat="1" ht="24.75" customHeight="1" x14ac:dyDescent="0.2">
      <c r="A9" s="62" t="s">
        <v>107</v>
      </c>
      <c r="B9" s="66">
        <v>31</v>
      </c>
      <c r="C9" s="66">
        <v>62</v>
      </c>
    </row>
    <row r="10" spans="1:5" ht="29.25" customHeight="1" x14ac:dyDescent="0.25">
      <c r="A10" s="62" t="s">
        <v>108</v>
      </c>
      <c r="B10" s="66">
        <v>18</v>
      </c>
      <c r="C10" s="66">
        <v>46</v>
      </c>
    </row>
    <row r="11" spans="1:5" ht="29.25" customHeight="1" x14ac:dyDescent="0.25">
      <c r="A11" s="62" t="s">
        <v>133</v>
      </c>
      <c r="B11" s="698" t="s">
        <v>453</v>
      </c>
      <c r="C11" s="699"/>
    </row>
    <row r="12" spans="1:5" ht="29.25" customHeight="1" x14ac:dyDescent="0.25">
      <c r="A12" s="62" t="s">
        <v>323</v>
      </c>
      <c r="B12" s="66">
        <v>50</v>
      </c>
      <c r="C12" s="66">
        <v>67</v>
      </c>
      <c r="D12" s="700" t="s">
        <v>498</v>
      </c>
      <c r="E12" s="701"/>
    </row>
  </sheetData>
  <mergeCells count="3">
    <mergeCell ref="B1:C1"/>
    <mergeCell ref="B11:C11"/>
    <mergeCell ref="D12:E12"/>
  </mergeCells>
  <hyperlinks>
    <hyperlink ref="A1" location="Menü!A1" display="TABLO 28 :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0"/>
  </sheetPr>
  <dimension ref="A1:Q15"/>
  <sheetViews>
    <sheetView workbookViewId="0">
      <selection activeCell="S15" sqref="S15"/>
    </sheetView>
  </sheetViews>
  <sheetFormatPr defaultRowHeight="15" x14ac:dyDescent="0.25"/>
  <cols>
    <col min="1" max="1" width="16.7109375" style="97" customWidth="1"/>
    <col min="2" max="2" width="9.140625" style="97"/>
    <col min="3" max="3" width="11.28515625" style="97" customWidth="1"/>
    <col min="4" max="16" width="9.140625" style="97"/>
    <col min="17" max="17" width="9.140625" style="97" customWidth="1"/>
    <col min="18" max="16384" width="9.140625" style="97"/>
  </cols>
  <sheetData>
    <row r="1" spans="1:17" ht="15.75" thickTop="1" x14ac:dyDescent="0.25">
      <c r="A1" s="75" t="s">
        <v>405</v>
      </c>
      <c r="B1" s="702" t="s">
        <v>252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</row>
    <row r="2" spans="1:17" ht="55.5" customHeight="1" x14ac:dyDescent="0.25">
      <c r="A2" s="50"/>
      <c r="B2" s="499" t="s">
        <v>129</v>
      </c>
      <c r="C2" s="499"/>
      <c r="D2" s="499"/>
      <c r="E2" s="499"/>
      <c r="F2" s="499" t="s">
        <v>85</v>
      </c>
      <c r="G2" s="499"/>
      <c r="H2" s="499"/>
      <c r="I2" s="499"/>
      <c r="J2" s="499" t="s">
        <v>138</v>
      </c>
      <c r="K2" s="499"/>
      <c r="L2" s="499"/>
      <c r="M2" s="499"/>
      <c r="N2" s="499" t="s">
        <v>139</v>
      </c>
      <c r="O2" s="499"/>
      <c r="P2" s="499"/>
      <c r="Q2" s="499"/>
    </row>
    <row r="3" spans="1:17" ht="63.75" x14ac:dyDescent="0.25">
      <c r="A3" s="98" t="s">
        <v>88</v>
      </c>
      <c r="B3" s="98" t="s">
        <v>91</v>
      </c>
      <c r="C3" s="112" t="s">
        <v>253</v>
      </c>
      <c r="D3" s="98" t="s">
        <v>254</v>
      </c>
      <c r="E3" s="98" t="s">
        <v>93</v>
      </c>
      <c r="F3" s="98" t="s">
        <v>91</v>
      </c>
      <c r="G3" s="112" t="s">
        <v>253</v>
      </c>
      <c r="H3" s="98" t="s">
        <v>254</v>
      </c>
      <c r="I3" s="98" t="s">
        <v>93</v>
      </c>
      <c r="J3" s="98" t="s">
        <v>91</v>
      </c>
      <c r="K3" s="112" t="s">
        <v>253</v>
      </c>
      <c r="L3" s="98" t="s">
        <v>254</v>
      </c>
      <c r="M3" s="98" t="s">
        <v>93</v>
      </c>
      <c r="N3" s="98" t="s">
        <v>91</v>
      </c>
      <c r="O3" s="112" t="s">
        <v>253</v>
      </c>
      <c r="P3" s="98" t="s">
        <v>254</v>
      </c>
      <c r="Q3" s="98" t="s">
        <v>93</v>
      </c>
    </row>
    <row r="4" spans="1:17" ht="25.5" x14ac:dyDescent="0.25">
      <c r="A4" s="48" t="s">
        <v>255</v>
      </c>
      <c r="B4" s="111">
        <v>5929</v>
      </c>
      <c r="C4" s="111">
        <v>2993</v>
      </c>
      <c r="D4" s="111">
        <v>17</v>
      </c>
      <c r="E4" s="111">
        <v>1.98</v>
      </c>
      <c r="F4" s="111">
        <v>1321</v>
      </c>
      <c r="G4" s="111">
        <v>963</v>
      </c>
      <c r="H4" s="111">
        <v>2</v>
      </c>
      <c r="I4" s="111">
        <v>1.37</v>
      </c>
      <c r="J4" s="20">
        <v>1811</v>
      </c>
      <c r="K4" s="111">
        <v>652</v>
      </c>
      <c r="L4" s="111">
        <v>3</v>
      </c>
      <c r="M4" s="111">
        <v>2.77</v>
      </c>
      <c r="N4" s="111">
        <v>9061</v>
      </c>
      <c r="O4" s="111">
        <v>4608</v>
      </c>
      <c r="P4" s="111">
        <v>22</v>
      </c>
      <c r="Q4" s="111">
        <v>1.96</v>
      </c>
    </row>
    <row r="5" spans="1:17" ht="25.5" x14ac:dyDescent="0.25">
      <c r="A5" s="48" t="s">
        <v>256</v>
      </c>
      <c r="B5" s="111">
        <v>5929</v>
      </c>
      <c r="C5" s="111">
        <v>3677</v>
      </c>
      <c r="D5" s="111">
        <v>18</v>
      </c>
      <c r="E5" s="111">
        <v>1.61</v>
      </c>
      <c r="F5" s="111">
        <v>1321</v>
      </c>
      <c r="G5" s="111">
        <v>767</v>
      </c>
      <c r="H5" s="111">
        <v>2</v>
      </c>
      <c r="I5" s="111">
        <v>1.72</v>
      </c>
      <c r="J5" s="111">
        <v>1811</v>
      </c>
      <c r="K5" s="111">
        <v>883</v>
      </c>
      <c r="L5" s="111">
        <v>3</v>
      </c>
      <c r="M5" s="111">
        <v>2.0499999999999998</v>
      </c>
      <c r="N5" s="111">
        <v>9061</v>
      </c>
      <c r="O5" s="111">
        <v>5327</v>
      </c>
      <c r="P5" s="111">
        <v>23</v>
      </c>
      <c r="Q5" s="111">
        <v>1.7</v>
      </c>
    </row>
    <row r="6" spans="1:17" ht="25.5" x14ac:dyDescent="0.25">
      <c r="A6" s="48" t="s">
        <v>257</v>
      </c>
      <c r="B6" s="111">
        <v>5929</v>
      </c>
      <c r="C6" s="111">
        <v>734</v>
      </c>
      <c r="D6" s="111">
        <v>9</v>
      </c>
      <c r="E6" s="111">
        <v>8.07</v>
      </c>
      <c r="F6" s="111">
        <v>1321</v>
      </c>
      <c r="G6" s="111">
        <v>197</v>
      </c>
      <c r="H6" s="111">
        <v>2</v>
      </c>
      <c r="I6" s="111">
        <v>6.7</v>
      </c>
      <c r="J6" s="111">
        <v>1811</v>
      </c>
      <c r="K6" s="111">
        <v>69</v>
      </c>
      <c r="L6" s="111">
        <v>1</v>
      </c>
      <c r="M6" s="111">
        <v>26.24</v>
      </c>
      <c r="N6" s="111">
        <v>9061</v>
      </c>
      <c r="O6" s="111">
        <v>1000</v>
      </c>
      <c r="P6" s="111">
        <v>12</v>
      </c>
      <c r="Q6" s="111">
        <v>9.06</v>
      </c>
    </row>
    <row r="7" spans="1:17" ht="25.5" x14ac:dyDescent="0.25">
      <c r="A7" s="99" t="s">
        <v>258</v>
      </c>
      <c r="B7" s="111">
        <v>6017</v>
      </c>
      <c r="C7" s="111">
        <v>3715</v>
      </c>
      <c r="D7" s="111">
        <v>20</v>
      </c>
      <c r="E7" s="111">
        <v>1.61</v>
      </c>
      <c r="F7" s="111">
        <v>1448</v>
      </c>
      <c r="G7" s="113">
        <v>741</v>
      </c>
      <c r="H7" s="111">
        <v>2</v>
      </c>
      <c r="I7" s="111">
        <v>1.95</v>
      </c>
      <c r="J7" s="20">
        <v>1750</v>
      </c>
      <c r="K7" s="111">
        <v>584</v>
      </c>
      <c r="L7" s="111">
        <v>3</v>
      </c>
      <c r="M7" s="111">
        <v>2.99</v>
      </c>
      <c r="N7" s="111">
        <v>9215</v>
      </c>
      <c r="O7" s="111">
        <v>5040</v>
      </c>
      <c r="P7" s="111">
        <v>25</v>
      </c>
      <c r="Q7" s="111">
        <v>1.82</v>
      </c>
    </row>
    <row r="8" spans="1:17" ht="25.5" x14ac:dyDescent="0.25">
      <c r="A8" s="99" t="s">
        <v>259</v>
      </c>
      <c r="B8" s="111">
        <v>6017</v>
      </c>
      <c r="C8" s="111">
        <v>4213</v>
      </c>
      <c r="D8" s="111">
        <v>20</v>
      </c>
      <c r="E8" s="111">
        <v>1.42</v>
      </c>
      <c r="F8" s="111">
        <v>1448</v>
      </c>
      <c r="G8" s="111">
        <v>724</v>
      </c>
      <c r="H8" s="111">
        <v>2</v>
      </c>
      <c r="I8" s="111">
        <v>2</v>
      </c>
      <c r="J8" s="20">
        <v>1750</v>
      </c>
      <c r="K8" s="111">
        <v>563</v>
      </c>
      <c r="L8" s="111">
        <v>3</v>
      </c>
      <c r="M8" s="111">
        <v>3.1</v>
      </c>
      <c r="N8" s="111">
        <v>9215</v>
      </c>
      <c r="O8" s="111">
        <v>5500</v>
      </c>
      <c r="P8" s="111">
        <v>25</v>
      </c>
      <c r="Q8" s="111">
        <v>1.67</v>
      </c>
    </row>
    <row r="9" spans="1:17" ht="25.5" x14ac:dyDescent="0.25">
      <c r="A9" s="99" t="s">
        <v>260</v>
      </c>
      <c r="B9" s="111">
        <v>6017</v>
      </c>
      <c r="C9" s="111">
        <v>643</v>
      </c>
      <c r="D9" s="111">
        <v>10</v>
      </c>
      <c r="E9" s="111">
        <v>9.35</v>
      </c>
      <c r="F9" s="111">
        <v>1448</v>
      </c>
      <c r="G9" s="111">
        <v>104</v>
      </c>
      <c r="H9" s="111">
        <v>2</v>
      </c>
      <c r="I9" s="111">
        <v>13.92</v>
      </c>
      <c r="J9" s="20">
        <v>1750</v>
      </c>
      <c r="K9" s="111">
        <v>64</v>
      </c>
      <c r="L9" s="111">
        <v>1</v>
      </c>
      <c r="M9" s="111">
        <v>27.34</v>
      </c>
      <c r="N9" s="111">
        <v>9215</v>
      </c>
      <c r="O9" s="111">
        <v>811</v>
      </c>
      <c r="P9" s="111">
        <v>13</v>
      </c>
      <c r="Q9" s="111">
        <v>11.36</v>
      </c>
    </row>
    <row r="10" spans="1:17" ht="25.5" x14ac:dyDescent="0.25">
      <c r="A10" s="48" t="s">
        <v>261</v>
      </c>
      <c r="B10" s="111">
        <v>6062</v>
      </c>
      <c r="C10" s="111">
        <v>4672</v>
      </c>
      <c r="D10" s="111">
        <v>20</v>
      </c>
      <c r="E10" s="111">
        <v>1.29</v>
      </c>
      <c r="F10" s="111">
        <v>1475</v>
      </c>
      <c r="G10" s="111">
        <v>910</v>
      </c>
      <c r="H10" s="111">
        <v>2</v>
      </c>
      <c r="I10" s="111">
        <v>1.62</v>
      </c>
      <c r="J10" s="111">
        <v>1799</v>
      </c>
      <c r="K10" s="111">
        <v>572</v>
      </c>
      <c r="L10" s="111">
        <v>3</v>
      </c>
      <c r="M10" s="111">
        <v>3.14</v>
      </c>
      <c r="N10" s="111">
        <v>9336</v>
      </c>
      <c r="O10" s="111">
        <v>6154</v>
      </c>
      <c r="P10" s="111">
        <v>25</v>
      </c>
      <c r="Q10" s="111">
        <v>1.51</v>
      </c>
    </row>
    <row r="11" spans="1:17" ht="25.5" x14ac:dyDescent="0.25">
      <c r="A11" s="48" t="s">
        <v>262</v>
      </c>
      <c r="B11" s="111">
        <v>6062</v>
      </c>
      <c r="C11" s="111">
        <v>4193</v>
      </c>
      <c r="D11" s="111">
        <v>19</v>
      </c>
      <c r="E11" s="111">
        <v>1.44</v>
      </c>
      <c r="F11" s="111">
        <v>1475</v>
      </c>
      <c r="G11" s="111">
        <v>594</v>
      </c>
      <c r="H11" s="111">
        <v>2</v>
      </c>
      <c r="I11" s="111">
        <v>2.48</v>
      </c>
      <c r="J11" s="111">
        <v>1799</v>
      </c>
      <c r="K11" s="111">
        <v>459</v>
      </c>
      <c r="L11" s="111">
        <v>3</v>
      </c>
      <c r="M11" s="111">
        <v>3.91</v>
      </c>
      <c r="N11" s="111">
        <v>9336</v>
      </c>
      <c r="O11" s="111">
        <v>5246</v>
      </c>
      <c r="P11" s="111">
        <v>25</v>
      </c>
      <c r="Q11" s="111">
        <v>1.77</v>
      </c>
    </row>
    <row r="12" spans="1:17" ht="25.5" x14ac:dyDescent="0.25">
      <c r="A12" s="48" t="s">
        <v>263</v>
      </c>
      <c r="B12" s="111">
        <v>6062</v>
      </c>
      <c r="C12" s="111">
        <v>190</v>
      </c>
      <c r="D12" s="111">
        <v>5</v>
      </c>
      <c r="E12" s="111">
        <v>31.9</v>
      </c>
      <c r="F12" s="111">
        <v>1475</v>
      </c>
      <c r="G12" s="111">
        <v>109</v>
      </c>
      <c r="H12" s="111">
        <v>2</v>
      </c>
      <c r="I12" s="111">
        <v>135.53</v>
      </c>
      <c r="J12" s="111">
        <v>1799</v>
      </c>
      <c r="K12" s="111">
        <v>33</v>
      </c>
      <c r="L12" s="111">
        <v>1</v>
      </c>
      <c r="M12" s="111">
        <v>54.51</v>
      </c>
      <c r="N12" s="111">
        <v>9336</v>
      </c>
      <c r="O12" s="111">
        <v>332</v>
      </c>
      <c r="P12" s="111">
        <v>8</v>
      </c>
      <c r="Q12" s="111">
        <v>28.12</v>
      </c>
    </row>
    <row r="13" spans="1:17" ht="25.5" x14ac:dyDescent="0.25">
      <c r="A13" s="99" t="s">
        <v>324</v>
      </c>
      <c r="B13" s="105">
        <v>6317</v>
      </c>
      <c r="C13" s="105">
        <v>3730</v>
      </c>
      <c r="D13" s="105">
        <v>16</v>
      </c>
      <c r="E13" s="105">
        <v>59.04</v>
      </c>
      <c r="F13" s="105">
        <v>2713</v>
      </c>
      <c r="G13" s="105">
        <v>690</v>
      </c>
      <c r="H13" s="105">
        <v>2</v>
      </c>
      <c r="I13" s="105">
        <v>25.43</v>
      </c>
      <c r="J13" s="105">
        <v>619</v>
      </c>
      <c r="K13" s="105">
        <v>408</v>
      </c>
      <c r="L13" s="105">
        <v>2</v>
      </c>
      <c r="M13" s="105">
        <v>25.2</v>
      </c>
      <c r="N13" s="105">
        <v>10649</v>
      </c>
      <c r="O13" s="105">
        <v>4828</v>
      </c>
      <c r="P13" s="105">
        <v>20</v>
      </c>
      <c r="Q13" s="105">
        <v>45.33</v>
      </c>
    </row>
    <row r="14" spans="1:17" ht="25.5" x14ac:dyDescent="0.25">
      <c r="A14" s="48" t="s">
        <v>325</v>
      </c>
      <c r="B14" s="105">
        <v>5994</v>
      </c>
      <c r="C14" s="105">
        <v>1098</v>
      </c>
      <c r="D14" s="105">
        <v>18</v>
      </c>
      <c r="E14" s="105">
        <v>18.309999999999999</v>
      </c>
      <c r="F14" s="105">
        <v>2212</v>
      </c>
      <c r="G14" s="105">
        <v>174</v>
      </c>
      <c r="H14" s="105">
        <v>2</v>
      </c>
      <c r="I14" s="105">
        <v>7.86</v>
      </c>
      <c r="J14" s="105">
        <v>1843</v>
      </c>
      <c r="K14" s="105">
        <v>148</v>
      </c>
      <c r="L14" s="105">
        <v>4</v>
      </c>
      <c r="M14" s="105">
        <v>8.0299999999999994</v>
      </c>
      <c r="N14" s="105">
        <v>10049</v>
      </c>
      <c r="O14" s="105">
        <v>1420</v>
      </c>
      <c r="P14" s="105">
        <v>24</v>
      </c>
      <c r="Q14" s="105">
        <v>14.13</v>
      </c>
    </row>
    <row r="15" spans="1:17" x14ac:dyDescent="0.25">
      <c r="A15" s="48" t="s">
        <v>326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</row>
  </sheetData>
  <mergeCells count="5">
    <mergeCell ref="B2:E2"/>
    <mergeCell ref="F2:I2"/>
    <mergeCell ref="J2:M2"/>
    <mergeCell ref="N2:Q2"/>
    <mergeCell ref="B1:Q1"/>
  </mergeCells>
  <hyperlinks>
    <hyperlink ref="A1" location="Menü!A1" display="TABLO 28 :" xr:uid="{00000000-0004-0000-2300-000000000000}"/>
  </hyperlinks>
  <pageMargins left="0.7" right="0.7" top="0.75" bottom="0.75" header="0.3" footer="0.3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4"/>
  <sheetViews>
    <sheetView workbookViewId="0">
      <selection activeCell="B1" sqref="B1:F1"/>
    </sheetView>
  </sheetViews>
  <sheetFormatPr defaultRowHeight="15" x14ac:dyDescent="0.25"/>
  <cols>
    <col min="1" max="1" width="47.7109375" style="97" customWidth="1"/>
    <col min="2" max="6" width="15.7109375" style="97" customWidth="1"/>
    <col min="7" max="16384" width="9.140625" style="97"/>
  </cols>
  <sheetData>
    <row r="1" spans="1:6" ht="33.75" customHeight="1" thickTop="1" x14ac:dyDescent="0.25">
      <c r="A1" s="75" t="s">
        <v>406</v>
      </c>
      <c r="B1" s="525" t="s">
        <v>264</v>
      </c>
      <c r="C1" s="525"/>
      <c r="D1" s="525"/>
      <c r="E1" s="525"/>
      <c r="F1" s="525"/>
    </row>
    <row r="2" spans="1:6" x14ac:dyDescent="0.25">
      <c r="B2" s="302"/>
      <c r="C2" s="705" t="s">
        <v>265</v>
      </c>
      <c r="D2" s="706"/>
      <c r="E2" s="707" t="s">
        <v>266</v>
      </c>
      <c r="F2" s="707"/>
    </row>
    <row r="3" spans="1:6" x14ac:dyDescent="0.25">
      <c r="A3" s="295" t="s">
        <v>267</v>
      </c>
      <c r="B3" s="301" t="s">
        <v>268</v>
      </c>
      <c r="C3" s="292" t="s">
        <v>13</v>
      </c>
      <c r="D3" s="292" t="s">
        <v>14</v>
      </c>
      <c r="E3" s="292" t="s">
        <v>13</v>
      </c>
      <c r="F3" s="292" t="s">
        <v>14</v>
      </c>
    </row>
    <row r="4" spans="1:6" x14ac:dyDescent="0.25">
      <c r="A4" s="296" t="s">
        <v>269</v>
      </c>
      <c r="B4" s="293">
        <v>4</v>
      </c>
      <c r="C4" s="293">
        <v>4</v>
      </c>
      <c r="D4" s="293">
        <v>5</v>
      </c>
      <c r="E4" s="294"/>
      <c r="F4" s="294"/>
    </row>
    <row r="5" spans="1:6" x14ac:dyDescent="0.25">
      <c r="A5" s="296" t="s">
        <v>270</v>
      </c>
      <c r="B5" s="293">
        <v>3</v>
      </c>
      <c r="C5" s="293">
        <v>3</v>
      </c>
      <c r="D5" s="293">
        <v>1</v>
      </c>
      <c r="E5" s="293"/>
      <c r="F5" s="293"/>
    </row>
    <row r="6" spans="1:6" x14ac:dyDescent="0.25">
      <c r="A6" s="296" t="s">
        <v>271</v>
      </c>
      <c r="B6" s="293">
        <v>3</v>
      </c>
      <c r="C6" s="293">
        <v>8</v>
      </c>
      <c r="D6" s="293">
        <v>3</v>
      </c>
      <c r="E6" s="293"/>
      <c r="F6" s="293"/>
    </row>
    <row r="7" spans="1:6" x14ac:dyDescent="0.25">
      <c r="A7" s="296" t="s">
        <v>272</v>
      </c>
      <c r="B7" s="293">
        <v>1</v>
      </c>
      <c r="C7" s="293">
        <v>3</v>
      </c>
      <c r="D7" s="293">
        <v>1</v>
      </c>
      <c r="E7" s="294"/>
      <c r="F7" s="294"/>
    </row>
    <row r="8" spans="1:6" x14ac:dyDescent="0.25">
      <c r="A8" s="296" t="s">
        <v>273</v>
      </c>
      <c r="B8" s="293">
        <v>6</v>
      </c>
      <c r="C8" s="293">
        <v>12</v>
      </c>
      <c r="D8" s="293">
        <v>7</v>
      </c>
      <c r="E8" s="293"/>
      <c r="F8" s="293"/>
    </row>
    <row r="9" spans="1:6" x14ac:dyDescent="0.25">
      <c r="A9" s="296" t="s">
        <v>274</v>
      </c>
      <c r="B9" s="293">
        <v>3</v>
      </c>
      <c r="C9" s="293">
        <v>7</v>
      </c>
      <c r="D9" s="293">
        <v>4</v>
      </c>
      <c r="E9" s="293"/>
      <c r="F9" s="293"/>
    </row>
    <row r="10" spans="1:6" x14ac:dyDescent="0.25">
      <c r="A10" s="297" t="s">
        <v>275</v>
      </c>
      <c r="B10" s="293">
        <v>1</v>
      </c>
      <c r="C10" s="298">
        <v>0</v>
      </c>
      <c r="D10" s="293">
        <v>1</v>
      </c>
      <c r="E10" s="293"/>
      <c r="F10" s="293"/>
    </row>
    <row r="11" spans="1:6" x14ac:dyDescent="0.25">
      <c r="A11" s="297" t="s">
        <v>276</v>
      </c>
      <c r="B11" s="293">
        <v>6</v>
      </c>
      <c r="C11" s="299"/>
      <c r="D11" s="300"/>
      <c r="E11" s="293">
        <v>20</v>
      </c>
      <c r="F11" s="293">
        <v>15</v>
      </c>
    </row>
    <row r="12" spans="1:6" x14ac:dyDescent="0.25">
      <c r="A12" s="297" t="s">
        <v>277</v>
      </c>
      <c r="B12" s="293">
        <v>4</v>
      </c>
      <c r="C12" s="299"/>
      <c r="D12" s="300"/>
      <c r="E12" s="293">
        <v>8</v>
      </c>
      <c r="F12" s="293">
        <v>11</v>
      </c>
    </row>
    <row r="13" spans="1:6" x14ac:dyDescent="0.25">
      <c r="A13" s="704" t="s">
        <v>278</v>
      </c>
      <c r="B13" s="710">
        <f>SUM(B4:B12)</f>
        <v>31</v>
      </c>
      <c r="C13" s="292">
        <v>37</v>
      </c>
      <c r="D13" s="292">
        <v>22</v>
      </c>
      <c r="E13" s="292">
        <v>28</v>
      </c>
      <c r="F13" s="292">
        <v>26</v>
      </c>
    </row>
    <row r="14" spans="1:6" x14ac:dyDescent="0.25">
      <c r="A14" s="704"/>
      <c r="B14" s="711"/>
      <c r="C14" s="708">
        <v>59</v>
      </c>
      <c r="D14" s="709"/>
      <c r="E14" s="708">
        <v>54</v>
      </c>
      <c r="F14" s="709"/>
    </row>
  </sheetData>
  <mergeCells count="7">
    <mergeCell ref="A13:A14"/>
    <mergeCell ref="B1:F1"/>
    <mergeCell ref="C2:D2"/>
    <mergeCell ref="E2:F2"/>
    <mergeCell ref="C14:D14"/>
    <mergeCell ref="E14:F14"/>
    <mergeCell ref="B13:B14"/>
  </mergeCells>
  <hyperlinks>
    <hyperlink ref="A1" location="Menü!A1" display="TABLO 28 :" xr:uid="{00000000-0004-0000-2400-000000000000}"/>
  </hyperlink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29"/>
  <sheetViews>
    <sheetView workbookViewId="0"/>
  </sheetViews>
  <sheetFormatPr defaultRowHeight="12.75" x14ac:dyDescent="0.2"/>
  <cols>
    <col min="1" max="1" width="14.140625" style="11" customWidth="1"/>
    <col min="2" max="2" width="40.7109375" style="11" customWidth="1"/>
    <col min="3" max="3" width="17.42578125" style="11" customWidth="1"/>
    <col min="4" max="4" width="21.140625" style="11" customWidth="1"/>
    <col min="5" max="16384" width="9.140625" style="11"/>
  </cols>
  <sheetData>
    <row r="1" spans="1:4" ht="30.75" thickTop="1" x14ac:dyDescent="0.2">
      <c r="A1" s="75" t="s">
        <v>408</v>
      </c>
      <c r="B1" s="525" t="s">
        <v>279</v>
      </c>
      <c r="C1" s="525"/>
      <c r="D1" s="525"/>
    </row>
    <row r="2" spans="1:4" ht="20.25" customHeight="1" x14ac:dyDescent="0.2">
      <c r="A2" s="289" t="s">
        <v>280</v>
      </c>
      <c r="B2" s="303" t="s">
        <v>267</v>
      </c>
      <c r="C2" s="303" t="s">
        <v>281</v>
      </c>
      <c r="D2" s="292" t="s">
        <v>5</v>
      </c>
    </row>
    <row r="3" spans="1:4" x14ac:dyDescent="0.2">
      <c r="A3" s="203">
        <v>1</v>
      </c>
      <c r="B3" s="304" t="s">
        <v>282</v>
      </c>
      <c r="C3" s="291">
        <v>1</v>
      </c>
      <c r="D3" s="712">
        <v>12</v>
      </c>
    </row>
    <row r="4" spans="1:4" x14ac:dyDescent="0.2">
      <c r="A4" s="203">
        <v>2</v>
      </c>
      <c r="B4" s="304" t="s">
        <v>282</v>
      </c>
      <c r="C4" s="291">
        <v>2</v>
      </c>
      <c r="D4" s="713"/>
    </row>
    <row r="5" spans="1:4" x14ac:dyDescent="0.2">
      <c r="A5" s="203">
        <v>3</v>
      </c>
      <c r="B5" s="305" t="s">
        <v>283</v>
      </c>
      <c r="C5" s="306">
        <v>1</v>
      </c>
      <c r="D5" s="293">
        <v>2</v>
      </c>
    </row>
    <row r="6" spans="1:4" x14ac:dyDescent="0.2">
      <c r="A6" s="203">
        <v>4</v>
      </c>
      <c r="B6" s="305" t="s">
        <v>284</v>
      </c>
      <c r="C6" s="306">
        <v>1</v>
      </c>
      <c r="D6" s="293">
        <v>2</v>
      </c>
    </row>
    <row r="7" spans="1:4" x14ac:dyDescent="0.2">
      <c r="A7" s="203">
        <v>5</v>
      </c>
      <c r="B7" s="304" t="s">
        <v>285</v>
      </c>
      <c r="C7" s="306">
        <v>2</v>
      </c>
      <c r="D7" s="293">
        <v>21</v>
      </c>
    </row>
    <row r="8" spans="1:4" x14ac:dyDescent="0.2">
      <c r="A8" s="203">
        <v>6</v>
      </c>
      <c r="B8" s="304" t="s">
        <v>286</v>
      </c>
      <c r="C8" s="291">
        <v>1</v>
      </c>
      <c r="D8" s="293">
        <v>21</v>
      </c>
    </row>
    <row r="9" spans="1:4" x14ac:dyDescent="0.2">
      <c r="A9" s="203">
        <v>7</v>
      </c>
      <c r="B9" s="297" t="s">
        <v>270</v>
      </c>
      <c r="C9" s="293">
        <v>1</v>
      </c>
      <c r="D9" s="293">
        <v>8</v>
      </c>
    </row>
    <row r="10" spans="1:4" x14ac:dyDescent="0.2">
      <c r="A10" s="203">
        <v>8</v>
      </c>
      <c r="B10" s="307" t="s">
        <v>287</v>
      </c>
      <c r="C10" s="308">
        <v>1</v>
      </c>
      <c r="D10" s="293">
        <v>0</v>
      </c>
    </row>
    <row r="11" spans="1:4" x14ac:dyDescent="0.2">
      <c r="A11" s="203">
        <v>9</v>
      </c>
      <c r="B11" s="297" t="s">
        <v>271</v>
      </c>
      <c r="C11" s="293">
        <v>1</v>
      </c>
      <c r="D11" s="712">
        <v>37</v>
      </c>
    </row>
    <row r="12" spans="1:4" x14ac:dyDescent="0.2">
      <c r="A12" s="203">
        <v>10</v>
      </c>
      <c r="B12" s="297" t="s">
        <v>271</v>
      </c>
      <c r="C12" s="293">
        <v>2</v>
      </c>
      <c r="D12" s="713"/>
    </row>
    <row r="13" spans="1:4" x14ac:dyDescent="0.2">
      <c r="A13" s="203">
        <v>11</v>
      </c>
      <c r="B13" s="297" t="s">
        <v>288</v>
      </c>
      <c r="C13" s="293">
        <v>1</v>
      </c>
      <c r="D13" s="293">
        <v>0</v>
      </c>
    </row>
    <row r="14" spans="1:4" x14ac:dyDescent="0.2">
      <c r="A14" s="203">
        <v>12</v>
      </c>
      <c r="B14" s="297" t="s">
        <v>289</v>
      </c>
      <c r="C14" s="293">
        <v>1</v>
      </c>
      <c r="D14" s="293">
        <v>0</v>
      </c>
    </row>
    <row r="15" spans="1:4" x14ac:dyDescent="0.2">
      <c r="A15" s="203">
        <v>13</v>
      </c>
      <c r="B15" s="309" t="s">
        <v>290</v>
      </c>
      <c r="C15" s="310">
        <v>1</v>
      </c>
      <c r="D15" s="293">
        <v>3</v>
      </c>
    </row>
    <row r="16" spans="1:4" x14ac:dyDescent="0.2">
      <c r="A16" s="203">
        <v>14</v>
      </c>
      <c r="B16" s="309" t="s">
        <v>287</v>
      </c>
      <c r="C16" s="310">
        <v>1</v>
      </c>
      <c r="D16" s="293"/>
    </row>
    <row r="17" spans="1:4" x14ac:dyDescent="0.2">
      <c r="A17" s="203">
        <v>15</v>
      </c>
      <c r="B17" s="297" t="s">
        <v>314</v>
      </c>
      <c r="C17" s="293">
        <v>1</v>
      </c>
      <c r="D17" s="293">
        <v>15</v>
      </c>
    </row>
    <row r="18" spans="1:4" x14ac:dyDescent="0.2">
      <c r="A18" s="203">
        <v>16</v>
      </c>
      <c r="B18" s="297" t="s">
        <v>274</v>
      </c>
      <c r="C18" s="293">
        <v>2</v>
      </c>
      <c r="D18" s="293">
        <v>15</v>
      </c>
    </row>
    <row r="19" spans="1:4" x14ac:dyDescent="0.2">
      <c r="A19" s="203">
        <v>17</v>
      </c>
      <c r="B19" s="297" t="s">
        <v>273</v>
      </c>
      <c r="C19" s="293">
        <v>1</v>
      </c>
      <c r="D19" s="293">
        <v>49</v>
      </c>
    </row>
    <row r="20" spans="1:4" x14ac:dyDescent="0.2">
      <c r="A20" s="203">
        <v>18</v>
      </c>
      <c r="B20" s="297" t="s">
        <v>291</v>
      </c>
      <c r="C20" s="293">
        <v>1</v>
      </c>
      <c r="D20" s="293">
        <v>20</v>
      </c>
    </row>
    <row r="21" spans="1:4" x14ac:dyDescent="0.2">
      <c r="A21" s="203">
        <v>19</v>
      </c>
      <c r="B21" s="309" t="s">
        <v>292</v>
      </c>
      <c r="C21" s="310">
        <v>1</v>
      </c>
      <c r="D21" s="293">
        <v>8</v>
      </c>
    </row>
    <row r="22" spans="1:4" x14ac:dyDescent="0.2">
      <c r="A22" s="203">
        <v>20</v>
      </c>
      <c r="B22" s="309" t="s">
        <v>293</v>
      </c>
      <c r="C22" s="310">
        <v>1</v>
      </c>
      <c r="D22" s="293">
        <v>13</v>
      </c>
    </row>
    <row r="23" spans="1:4" x14ac:dyDescent="0.2">
      <c r="A23" s="203">
        <v>21</v>
      </c>
      <c r="B23" s="309" t="s">
        <v>275</v>
      </c>
      <c r="C23" s="310">
        <v>1</v>
      </c>
      <c r="D23" s="712">
        <v>28</v>
      </c>
    </row>
    <row r="24" spans="1:4" x14ac:dyDescent="0.2">
      <c r="A24" s="203">
        <v>22</v>
      </c>
      <c r="B24" s="309" t="s">
        <v>275</v>
      </c>
      <c r="C24" s="310">
        <v>1</v>
      </c>
      <c r="D24" s="713"/>
    </row>
    <row r="25" spans="1:4" x14ac:dyDescent="0.2">
      <c r="A25" s="203">
        <v>23</v>
      </c>
      <c r="B25" s="297" t="s">
        <v>294</v>
      </c>
      <c r="C25" s="293">
        <v>1</v>
      </c>
      <c r="D25" s="293">
        <v>0</v>
      </c>
    </row>
    <row r="26" spans="1:4" x14ac:dyDescent="0.2">
      <c r="A26" s="203">
        <v>24</v>
      </c>
      <c r="B26" s="297" t="s">
        <v>295</v>
      </c>
      <c r="C26" s="293">
        <v>1</v>
      </c>
      <c r="D26" s="293">
        <v>1</v>
      </c>
    </row>
    <row r="27" spans="1:4" x14ac:dyDescent="0.2">
      <c r="A27" s="203">
        <v>25</v>
      </c>
      <c r="B27" s="297" t="s">
        <v>296</v>
      </c>
      <c r="C27" s="293">
        <v>1</v>
      </c>
      <c r="D27" s="293">
        <v>8</v>
      </c>
    </row>
    <row r="28" spans="1:4" x14ac:dyDescent="0.2">
      <c r="A28" s="203">
        <v>26</v>
      </c>
      <c r="B28" s="297" t="s">
        <v>297</v>
      </c>
      <c r="C28" s="293">
        <v>1</v>
      </c>
      <c r="D28" s="293">
        <v>7</v>
      </c>
    </row>
    <row r="29" spans="1:4" ht="22.5" customHeight="1" x14ac:dyDescent="0.2">
      <c r="A29" s="714" t="s">
        <v>245</v>
      </c>
      <c r="B29" s="714"/>
      <c r="C29" s="290">
        <f>SUM(C3:C28)</f>
        <v>30</v>
      </c>
      <c r="D29" s="290">
        <f>SUM(D3:D28)</f>
        <v>270</v>
      </c>
    </row>
  </sheetData>
  <mergeCells count="5">
    <mergeCell ref="B1:D1"/>
    <mergeCell ref="D3:D4"/>
    <mergeCell ref="D11:D12"/>
    <mergeCell ref="D23:D24"/>
    <mergeCell ref="A29:B29"/>
  </mergeCells>
  <hyperlinks>
    <hyperlink ref="A1" location="Menü!A1" display="TABLO 28 :" xr:uid="{00000000-0004-0000-25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P18"/>
  <sheetViews>
    <sheetView workbookViewId="0">
      <selection activeCell="R15" sqref="R15"/>
    </sheetView>
  </sheetViews>
  <sheetFormatPr defaultRowHeight="15" x14ac:dyDescent="0.2"/>
  <cols>
    <col min="1" max="1" width="17.7109375" style="18" customWidth="1"/>
    <col min="2" max="11" width="9.7109375" style="18" customWidth="1"/>
    <col min="12" max="16384" width="9.140625" style="18"/>
  </cols>
  <sheetData>
    <row r="1" spans="1:11" ht="30" customHeight="1" thickTop="1" x14ac:dyDescent="0.2">
      <c r="A1" s="72" t="s">
        <v>199</v>
      </c>
      <c r="B1" s="495" t="s">
        <v>341</v>
      </c>
      <c r="C1" s="495"/>
      <c r="D1" s="495"/>
      <c r="E1" s="495"/>
      <c r="F1" s="495"/>
      <c r="G1" s="495"/>
      <c r="H1" s="495"/>
      <c r="I1" s="495"/>
      <c r="J1" s="495"/>
      <c r="K1" s="495"/>
    </row>
    <row r="2" spans="1:11" ht="15" customHeight="1" x14ac:dyDescent="0.2">
      <c r="A2" s="499" t="s">
        <v>0</v>
      </c>
      <c r="B2" s="499" t="s">
        <v>1</v>
      </c>
      <c r="C2" s="499"/>
      <c r="D2" s="499"/>
      <c r="E2" s="496" t="s">
        <v>109</v>
      </c>
      <c r="F2" s="499" t="s">
        <v>4</v>
      </c>
      <c r="G2" s="499"/>
      <c r="H2" s="499"/>
      <c r="I2" s="499" t="s">
        <v>5</v>
      </c>
      <c r="J2" s="499"/>
      <c r="K2" s="499"/>
    </row>
    <row r="3" spans="1:11" ht="15" customHeight="1" x14ac:dyDescent="0.2">
      <c r="A3" s="499"/>
      <c r="B3" s="499" t="s">
        <v>6</v>
      </c>
      <c r="C3" s="499" t="s">
        <v>7</v>
      </c>
      <c r="D3" s="499"/>
      <c r="E3" s="497"/>
      <c r="F3" s="499"/>
      <c r="G3" s="499"/>
      <c r="H3" s="499"/>
      <c r="I3" s="499"/>
      <c r="J3" s="499"/>
      <c r="K3" s="499"/>
    </row>
    <row r="4" spans="1:11" ht="15" customHeight="1" x14ac:dyDescent="0.2">
      <c r="A4" s="499"/>
      <c r="B4" s="499"/>
      <c r="C4" s="8" t="s">
        <v>8</v>
      </c>
      <c r="D4" s="8" t="s">
        <v>9</v>
      </c>
      <c r="E4" s="498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12</v>
      </c>
    </row>
    <row r="5" spans="1:11" ht="24.95" customHeight="1" x14ac:dyDescent="0.2">
      <c r="A5" s="16" t="s">
        <v>15</v>
      </c>
      <c r="B5" s="14">
        <v>54</v>
      </c>
      <c r="C5" s="14">
        <v>31</v>
      </c>
      <c r="D5" s="14">
        <v>3</v>
      </c>
      <c r="E5" s="14">
        <v>475</v>
      </c>
      <c r="F5" s="14">
        <v>408</v>
      </c>
      <c r="G5" s="14">
        <v>460</v>
      </c>
      <c r="H5" s="14">
        <v>868</v>
      </c>
      <c r="I5" s="14">
        <v>5965</v>
      </c>
      <c r="J5" s="14">
        <v>6364</v>
      </c>
      <c r="K5" s="14">
        <v>12329</v>
      </c>
    </row>
    <row r="6" spans="1:11" ht="24.95" customHeight="1" x14ac:dyDescent="0.2">
      <c r="A6" s="17" t="s">
        <v>17</v>
      </c>
      <c r="B6" s="9">
        <v>55</v>
      </c>
      <c r="C6" s="9">
        <v>31</v>
      </c>
      <c r="D6" s="9">
        <v>3</v>
      </c>
      <c r="E6" s="9">
        <v>480</v>
      </c>
      <c r="F6" s="9">
        <v>425</v>
      </c>
      <c r="G6" s="9">
        <v>435</v>
      </c>
      <c r="H6" s="9">
        <v>860</v>
      </c>
      <c r="I6" s="9">
        <v>6000</v>
      </c>
      <c r="J6" s="9">
        <v>6384</v>
      </c>
      <c r="K6" s="9">
        <v>12384</v>
      </c>
    </row>
    <row r="7" spans="1:11" ht="24.95" customHeight="1" x14ac:dyDescent="0.2">
      <c r="A7" s="16" t="s">
        <v>18</v>
      </c>
      <c r="B7" s="14">
        <v>56</v>
      </c>
      <c r="C7" s="14">
        <v>31</v>
      </c>
      <c r="D7" s="14">
        <v>3</v>
      </c>
      <c r="E7" s="14">
        <v>490</v>
      </c>
      <c r="F7" s="14">
        <v>410</v>
      </c>
      <c r="G7" s="14">
        <v>440</v>
      </c>
      <c r="H7" s="14">
        <v>850</v>
      </c>
      <c r="I7" s="14">
        <v>5856</v>
      </c>
      <c r="J7" s="14">
        <v>6055</v>
      </c>
      <c r="K7" s="14">
        <v>11911</v>
      </c>
    </row>
    <row r="8" spans="1:11" ht="24.95" customHeight="1" x14ac:dyDescent="0.2">
      <c r="A8" s="17" t="s">
        <v>19</v>
      </c>
      <c r="B8" s="9">
        <v>54</v>
      </c>
      <c r="C8" s="9">
        <v>30</v>
      </c>
      <c r="D8" s="9">
        <v>4</v>
      </c>
      <c r="E8" s="9">
        <v>492</v>
      </c>
      <c r="F8" s="9">
        <v>410</v>
      </c>
      <c r="G8" s="9">
        <v>430</v>
      </c>
      <c r="H8" s="9">
        <v>840</v>
      </c>
      <c r="I8" s="9">
        <v>9088</v>
      </c>
      <c r="J8" s="9">
        <v>9487</v>
      </c>
      <c r="K8" s="9">
        <v>18575</v>
      </c>
    </row>
    <row r="9" spans="1:11" ht="24.95" customHeight="1" x14ac:dyDescent="0.2">
      <c r="A9" s="16" t="s">
        <v>20</v>
      </c>
      <c r="B9" s="14">
        <v>54</v>
      </c>
      <c r="C9" s="14">
        <v>29</v>
      </c>
      <c r="D9" s="14">
        <v>5</v>
      </c>
      <c r="E9" s="14">
        <v>494</v>
      </c>
      <c r="F9" s="14">
        <v>361</v>
      </c>
      <c r="G9" s="14">
        <v>380</v>
      </c>
      <c r="H9" s="14">
        <v>741</v>
      </c>
      <c r="I9" s="14">
        <v>5940</v>
      </c>
      <c r="J9" s="14">
        <v>6140</v>
      </c>
      <c r="K9" s="14">
        <v>12080</v>
      </c>
    </row>
    <row r="10" spans="1:11" ht="24.95" customHeight="1" x14ac:dyDescent="0.2">
      <c r="A10" s="17" t="s">
        <v>47</v>
      </c>
      <c r="B10" s="20">
        <v>59</v>
      </c>
      <c r="C10" s="20">
        <v>59</v>
      </c>
      <c r="D10" s="20">
        <v>6</v>
      </c>
      <c r="E10" s="20">
        <v>495</v>
      </c>
      <c r="F10" s="20">
        <v>363</v>
      </c>
      <c r="G10" s="20">
        <v>384</v>
      </c>
      <c r="H10" s="20">
        <v>747</v>
      </c>
      <c r="I10" s="20">
        <v>6718</v>
      </c>
      <c r="J10" s="20">
        <v>8466</v>
      </c>
      <c r="K10" s="20">
        <f>SUM(I10:J10)</f>
        <v>15184</v>
      </c>
    </row>
    <row r="11" spans="1:11" ht="24.95" customHeight="1" x14ac:dyDescent="0.2">
      <c r="A11" s="16" t="s">
        <v>104</v>
      </c>
      <c r="B11" s="20">
        <v>59</v>
      </c>
      <c r="C11" s="20">
        <v>46</v>
      </c>
      <c r="D11" s="20">
        <v>6</v>
      </c>
      <c r="E11" s="20">
        <v>454</v>
      </c>
      <c r="F11" s="20">
        <v>382</v>
      </c>
      <c r="G11" s="20">
        <v>395</v>
      </c>
      <c r="H11" s="20">
        <v>777</v>
      </c>
      <c r="I11" s="20">
        <v>6901</v>
      </c>
      <c r="J11" s="20">
        <v>8431</v>
      </c>
      <c r="K11" s="20">
        <f>SUM(I11:J11)</f>
        <v>15332</v>
      </c>
    </row>
    <row r="12" spans="1:11" ht="24.95" customHeight="1" x14ac:dyDescent="0.2">
      <c r="A12" s="17" t="s">
        <v>105</v>
      </c>
      <c r="B12" s="20">
        <v>52</v>
      </c>
      <c r="C12" s="20">
        <v>40</v>
      </c>
      <c r="D12" s="20">
        <v>6</v>
      </c>
      <c r="E12" s="20">
        <v>443</v>
      </c>
      <c r="F12" s="20">
        <v>404</v>
      </c>
      <c r="G12" s="20">
        <v>413</v>
      </c>
      <c r="H12" s="20">
        <v>817</v>
      </c>
      <c r="I12" s="20">
        <v>6102</v>
      </c>
      <c r="J12" s="20">
        <v>5926</v>
      </c>
      <c r="K12" s="20">
        <f>SUM(I12:J12)</f>
        <v>12028</v>
      </c>
    </row>
    <row r="13" spans="1:11" ht="24.95" customHeight="1" x14ac:dyDescent="0.2">
      <c r="A13" s="16" t="s">
        <v>106</v>
      </c>
      <c r="B13" s="20">
        <v>34</v>
      </c>
      <c r="C13" s="20">
        <v>31</v>
      </c>
      <c r="D13" s="20">
        <v>3</v>
      </c>
      <c r="E13" s="20">
        <v>433</v>
      </c>
      <c r="F13" s="20">
        <v>536</v>
      </c>
      <c r="G13" s="20">
        <v>306</v>
      </c>
      <c r="H13" s="20">
        <v>842</v>
      </c>
      <c r="I13" s="20">
        <v>6168</v>
      </c>
      <c r="J13" s="20">
        <v>6086</v>
      </c>
      <c r="K13" s="20">
        <f>SUM(I13:J13)</f>
        <v>12254</v>
      </c>
    </row>
    <row r="14" spans="1:11" ht="24.95" customHeight="1" x14ac:dyDescent="0.2">
      <c r="A14" s="17" t="s">
        <v>107</v>
      </c>
      <c r="B14" s="9">
        <v>34</v>
      </c>
      <c r="C14" s="9">
        <v>32</v>
      </c>
      <c r="D14" s="9">
        <v>2</v>
      </c>
      <c r="E14" s="9">
        <v>394</v>
      </c>
      <c r="F14" s="9">
        <v>429</v>
      </c>
      <c r="G14" s="9">
        <v>537</v>
      </c>
      <c r="H14" s="9">
        <v>966</v>
      </c>
      <c r="I14" s="9">
        <v>5583</v>
      </c>
      <c r="J14" s="9">
        <v>5475</v>
      </c>
      <c r="K14" s="9">
        <v>11058</v>
      </c>
    </row>
    <row r="15" spans="1:11" ht="29.25" customHeight="1" x14ac:dyDescent="0.2">
      <c r="A15" s="188" t="s">
        <v>108</v>
      </c>
      <c r="B15" s="9">
        <v>34</v>
      </c>
      <c r="C15" s="9">
        <v>32</v>
      </c>
      <c r="D15" s="9">
        <v>2</v>
      </c>
      <c r="E15" s="9">
        <v>415</v>
      </c>
      <c r="F15" s="9">
        <v>314</v>
      </c>
      <c r="G15" s="9">
        <v>566</v>
      </c>
      <c r="H15" s="9">
        <v>880</v>
      </c>
      <c r="I15" s="9">
        <v>5144</v>
      </c>
      <c r="J15" s="9">
        <v>5095</v>
      </c>
      <c r="K15" s="9">
        <v>10239</v>
      </c>
    </row>
    <row r="16" spans="1:11" ht="29.25" customHeight="1" x14ac:dyDescent="0.2">
      <c r="A16" s="193" t="s">
        <v>133</v>
      </c>
      <c r="B16" s="9">
        <v>34</v>
      </c>
      <c r="C16" s="9">
        <v>34</v>
      </c>
      <c r="D16" s="9">
        <v>0</v>
      </c>
      <c r="E16" s="9">
        <v>552</v>
      </c>
      <c r="F16" s="9">
        <v>323</v>
      </c>
      <c r="G16" s="9">
        <v>623</v>
      </c>
      <c r="H16" s="9">
        <v>946</v>
      </c>
      <c r="I16" s="9">
        <v>6467</v>
      </c>
      <c r="J16" s="9">
        <v>6209</v>
      </c>
      <c r="K16" s="9">
        <v>12676</v>
      </c>
    </row>
    <row r="17" spans="1:16" ht="29.25" customHeight="1" x14ac:dyDescent="0.2">
      <c r="A17" s="312" t="s">
        <v>323</v>
      </c>
      <c r="B17" s="9">
        <v>35</v>
      </c>
      <c r="C17" s="9">
        <v>35</v>
      </c>
      <c r="D17" s="9">
        <v>0</v>
      </c>
      <c r="E17" s="9">
        <v>499</v>
      </c>
      <c r="F17" s="9">
        <v>300</v>
      </c>
      <c r="G17" s="9">
        <v>465</v>
      </c>
      <c r="H17" s="9">
        <v>765</v>
      </c>
      <c r="I17" s="9">
        <v>8271</v>
      </c>
      <c r="J17" s="9">
        <v>4902</v>
      </c>
      <c r="K17" s="9">
        <v>10173</v>
      </c>
      <c r="L17" s="500" t="s">
        <v>493</v>
      </c>
      <c r="M17" s="501"/>
      <c r="N17" s="501"/>
      <c r="O17" s="501"/>
      <c r="P17" s="501"/>
    </row>
    <row r="18" spans="1:16" ht="29.25" customHeight="1" x14ac:dyDescent="0.2"/>
  </sheetData>
  <mergeCells count="9">
    <mergeCell ref="L17:P17"/>
    <mergeCell ref="B1:K1"/>
    <mergeCell ref="E2:E4"/>
    <mergeCell ref="A2:A4"/>
    <mergeCell ref="B2:D2"/>
    <mergeCell ref="F2:H3"/>
    <mergeCell ref="I2:K3"/>
    <mergeCell ref="B3:B4"/>
    <mergeCell ref="C3:D3"/>
  </mergeCells>
  <hyperlinks>
    <hyperlink ref="A1" location="Menü!A1" display="Tablo 3:" xr:uid="{00000000-0004-0000-0300-000000000000}"/>
  </hyperlink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E15"/>
  <sheetViews>
    <sheetView workbookViewId="0">
      <selection activeCell="F22" sqref="F22"/>
    </sheetView>
  </sheetViews>
  <sheetFormatPr defaultRowHeight="12.75" x14ac:dyDescent="0.2"/>
  <cols>
    <col min="1" max="1" width="17.7109375" style="11" customWidth="1"/>
    <col min="2" max="5" width="14.7109375" style="11" customWidth="1"/>
    <col min="6" max="16384" width="9.140625" style="11"/>
  </cols>
  <sheetData>
    <row r="1" spans="1:5" ht="30" customHeight="1" thickTop="1" x14ac:dyDescent="0.2">
      <c r="A1" s="72" t="s">
        <v>198</v>
      </c>
      <c r="B1" s="502" t="s">
        <v>152</v>
      </c>
      <c r="C1" s="503"/>
      <c r="D1" s="503"/>
      <c r="E1" s="504"/>
    </row>
    <row r="2" spans="1:5" ht="24.95" customHeight="1" x14ac:dyDescent="0.2">
      <c r="A2" s="10" t="s">
        <v>21</v>
      </c>
      <c r="B2" s="8" t="s">
        <v>22</v>
      </c>
      <c r="C2" s="8" t="s">
        <v>13</v>
      </c>
      <c r="D2" s="8" t="s">
        <v>14</v>
      </c>
      <c r="E2" s="8" t="s">
        <v>12</v>
      </c>
    </row>
    <row r="3" spans="1:5" ht="24.95" customHeight="1" x14ac:dyDescent="0.2">
      <c r="A3" s="16" t="s">
        <v>15</v>
      </c>
      <c r="B3" s="14">
        <v>28</v>
      </c>
      <c r="C3" s="14">
        <v>385</v>
      </c>
      <c r="D3" s="14">
        <v>425</v>
      </c>
      <c r="E3" s="14">
        <v>810</v>
      </c>
    </row>
    <row r="4" spans="1:5" ht="24.95" customHeight="1" x14ac:dyDescent="0.2">
      <c r="A4" s="17" t="s">
        <v>17</v>
      </c>
      <c r="B4" s="9">
        <v>25</v>
      </c>
      <c r="C4" s="9">
        <v>260</v>
      </c>
      <c r="D4" s="9">
        <v>300</v>
      </c>
      <c r="E4" s="9">
        <v>560</v>
      </c>
    </row>
    <row r="5" spans="1:5" ht="24.95" customHeight="1" x14ac:dyDescent="0.2">
      <c r="A5" s="16" t="s">
        <v>18</v>
      </c>
      <c r="B5" s="14">
        <v>21</v>
      </c>
      <c r="C5" s="14">
        <v>260</v>
      </c>
      <c r="D5" s="14">
        <v>255</v>
      </c>
      <c r="E5" s="14">
        <v>515</v>
      </c>
    </row>
    <row r="6" spans="1:5" ht="24.95" customHeight="1" x14ac:dyDescent="0.2">
      <c r="A6" s="17" t="s">
        <v>19</v>
      </c>
      <c r="B6" s="9">
        <v>25</v>
      </c>
      <c r="C6" s="9">
        <v>330</v>
      </c>
      <c r="D6" s="9">
        <v>323</v>
      </c>
      <c r="E6" s="9">
        <v>653</v>
      </c>
    </row>
    <row r="7" spans="1:5" ht="24.95" customHeight="1" x14ac:dyDescent="0.2">
      <c r="A7" s="16" t="s">
        <v>20</v>
      </c>
      <c r="B7" s="14">
        <v>18</v>
      </c>
      <c r="C7" s="14">
        <v>240</v>
      </c>
      <c r="D7" s="14">
        <v>232</v>
      </c>
      <c r="E7" s="14">
        <v>472</v>
      </c>
    </row>
    <row r="8" spans="1:5" ht="24.95" customHeight="1" x14ac:dyDescent="0.2">
      <c r="A8" s="17" t="s">
        <v>47</v>
      </c>
      <c r="B8" s="20">
        <v>15</v>
      </c>
      <c r="C8" s="20">
        <v>91</v>
      </c>
      <c r="D8" s="20">
        <v>99</v>
      </c>
      <c r="E8" s="20">
        <f>SUM(C8:D8)</f>
        <v>190</v>
      </c>
    </row>
    <row r="9" spans="1:5" ht="24.95" customHeight="1" x14ac:dyDescent="0.2">
      <c r="A9" s="16" t="s">
        <v>104</v>
      </c>
      <c r="B9" s="20">
        <v>10</v>
      </c>
      <c r="C9" s="20">
        <v>79</v>
      </c>
      <c r="D9" s="20">
        <v>84</v>
      </c>
      <c r="E9" s="20">
        <f>SUM(C9:D9)</f>
        <v>163</v>
      </c>
    </row>
    <row r="10" spans="1:5" ht="24.95" customHeight="1" x14ac:dyDescent="0.2">
      <c r="A10" s="17" t="s">
        <v>105</v>
      </c>
      <c r="B10" s="20">
        <v>3</v>
      </c>
      <c r="C10" s="20">
        <v>56</v>
      </c>
      <c r="D10" s="20">
        <v>67</v>
      </c>
      <c r="E10" s="20">
        <f>SUM(C10:D10)</f>
        <v>123</v>
      </c>
    </row>
    <row r="11" spans="1:5" ht="24.95" customHeight="1" x14ac:dyDescent="0.2">
      <c r="A11" s="16" t="s">
        <v>106</v>
      </c>
      <c r="B11" s="20">
        <v>2</v>
      </c>
      <c r="C11" s="20">
        <v>19</v>
      </c>
      <c r="D11" s="20">
        <v>26</v>
      </c>
      <c r="E11" s="20">
        <f>SUM(C11:D11)</f>
        <v>45</v>
      </c>
    </row>
    <row r="12" spans="1:5" ht="24.95" customHeight="1" x14ac:dyDescent="0.2">
      <c r="A12" s="17" t="s">
        <v>107</v>
      </c>
      <c r="B12" s="9">
        <v>2</v>
      </c>
      <c r="C12" s="9">
        <v>35</v>
      </c>
      <c r="D12" s="9">
        <v>28</v>
      </c>
      <c r="E12" s="9">
        <v>63</v>
      </c>
    </row>
    <row r="13" spans="1:5" ht="24" customHeight="1" x14ac:dyDescent="0.2">
      <c r="A13" s="188" t="s">
        <v>108</v>
      </c>
      <c r="B13" s="9">
        <v>2</v>
      </c>
      <c r="C13" s="9">
        <v>27</v>
      </c>
      <c r="D13" s="9">
        <v>24</v>
      </c>
      <c r="E13" s="9">
        <v>51</v>
      </c>
    </row>
    <row r="14" spans="1:5" ht="19.5" customHeight="1" x14ac:dyDescent="0.2">
      <c r="A14" s="193" t="s">
        <v>133</v>
      </c>
      <c r="B14" s="9">
        <v>4</v>
      </c>
      <c r="C14" s="9">
        <v>74</v>
      </c>
      <c r="D14" s="9">
        <v>38</v>
      </c>
      <c r="E14" s="9">
        <v>112</v>
      </c>
    </row>
    <row r="15" spans="1:5" ht="18.75" customHeight="1" x14ac:dyDescent="0.2">
      <c r="A15" s="312" t="s">
        <v>323</v>
      </c>
      <c r="B15" s="9">
        <v>3</v>
      </c>
      <c r="C15" s="9">
        <v>36</v>
      </c>
      <c r="D15" s="9">
        <v>27</v>
      </c>
      <c r="E15" s="9">
        <v>63</v>
      </c>
    </row>
  </sheetData>
  <mergeCells count="1">
    <mergeCell ref="B1:E1"/>
  </mergeCells>
  <hyperlinks>
    <hyperlink ref="A1" location="Menü!A1" display="Tablo 4: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K17"/>
  <sheetViews>
    <sheetView workbookViewId="0">
      <selection activeCell="B1" sqref="B1:K1"/>
    </sheetView>
  </sheetViews>
  <sheetFormatPr defaultRowHeight="12.75" x14ac:dyDescent="0.2"/>
  <cols>
    <col min="1" max="1" width="17.7109375" style="11" customWidth="1"/>
    <col min="2" max="11" width="9.7109375" style="11" customWidth="1"/>
    <col min="12" max="16384" width="9.140625" style="11"/>
  </cols>
  <sheetData>
    <row r="1" spans="1:11" ht="30" customHeight="1" thickTop="1" x14ac:dyDescent="0.2">
      <c r="A1" s="72" t="s">
        <v>197</v>
      </c>
      <c r="B1" s="505" t="s">
        <v>491</v>
      </c>
      <c r="C1" s="506"/>
      <c r="D1" s="506"/>
      <c r="E1" s="506"/>
      <c r="F1" s="506"/>
      <c r="G1" s="506"/>
      <c r="H1" s="506"/>
      <c r="I1" s="506"/>
      <c r="J1" s="506"/>
      <c r="K1" s="506"/>
    </row>
    <row r="2" spans="1:11" ht="15" customHeight="1" x14ac:dyDescent="0.2">
      <c r="A2" s="507" t="s">
        <v>0</v>
      </c>
      <c r="B2" s="507" t="s">
        <v>1</v>
      </c>
      <c r="C2" s="507"/>
      <c r="D2" s="507"/>
      <c r="E2" s="17" t="s">
        <v>2</v>
      </c>
      <c r="F2" s="507" t="s">
        <v>4</v>
      </c>
      <c r="G2" s="507"/>
      <c r="H2" s="507"/>
      <c r="I2" s="507" t="s">
        <v>5</v>
      </c>
      <c r="J2" s="507"/>
      <c r="K2" s="507"/>
    </row>
    <row r="3" spans="1:11" ht="15" customHeight="1" x14ac:dyDescent="0.2">
      <c r="A3" s="507"/>
      <c r="B3" s="507" t="s">
        <v>6</v>
      </c>
      <c r="C3" s="507" t="s">
        <v>7</v>
      </c>
      <c r="D3" s="507"/>
      <c r="E3" s="17" t="s">
        <v>3</v>
      </c>
      <c r="F3" s="507"/>
      <c r="G3" s="507"/>
      <c r="H3" s="507"/>
      <c r="I3" s="507"/>
      <c r="J3" s="507"/>
      <c r="K3" s="507"/>
    </row>
    <row r="4" spans="1:11" ht="15" customHeight="1" x14ac:dyDescent="0.2">
      <c r="A4" s="507"/>
      <c r="B4" s="507"/>
      <c r="C4" s="17" t="s">
        <v>8</v>
      </c>
      <c r="D4" s="17" t="s">
        <v>9</v>
      </c>
      <c r="E4" s="10"/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12</v>
      </c>
    </row>
    <row r="5" spans="1:11" ht="24.95" customHeight="1" x14ac:dyDescent="0.2">
      <c r="A5" s="16" t="s">
        <v>15</v>
      </c>
      <c r="B5" s="21">
        <v>4</v>
      </c>
      <c r="C5" s="14"/>
      <c r="D5" s="14" t="s">
        <v>16</v>
      </c>
      <c r="E5" s="14">
        <v>77</v>
      </c>
      <c r="F5" s="14">
        <v>90</v>
      </c>
      <c r="G5" s="14">
        <v>101</v>
      </c>
      <c r="H5" s="14">
        <v>191</v>
      </c>
      <c r="I5" s="14">
        <v>1223</v>
      </c>
      <c r="J5" s="14">
        <v>1023</v>
      </c>
      <c r="K5" s="14">
        <v>2246</v>
      </c>
    </row>
    <row r="6" spans="1:11" ht="24.95" customHeight="1" x14ac:dyDescent="0.2">
      <c r="A6" s="17" t="s">
        <v>17</v>
      </c>
      <c r="B6" s="22">
        <v>4</v>
      </c>
      <c r="C6" s="9"/>
      <c r="D6" s="9" t="s">
        <v>16</v>
      </c>
      <c r="E6" s="9">
        <v>86</v>
      </c>
      <c r="F6" s="9">
        <v>90</v>
      </c>
      <c r="G6" s="9">
        <v>100</v>
      </c>
      <c r="H6" s="9">
        <v>190</v>
      </c>
      <c r="I6" s="9">
        <v>1222</v>
      </c>
      <c r="J6" s="9">
        <v>1622</v>
      </c>
      <c r="K6" s="9">
        <v>2844</v>
      </c>
    </row>
    <row r="7" spans="1:11" ht="24.95" customHeight="1" x14ac:dyDescent="0.2">
      <c r="A7" s="16" t="s">
        <v>18</v>
      </c>
      <c r="B7" s="21">
        <v>4</v>
      </c>
      <c r="C7" s="14"/>
      <c r="D7" s="14" t="s">
        <v>16</v>
      </c>
      <c r="E7" s="14">
        <v>104</v>
      </c>
      <c r="F7" s="14">
        <v>80</v>
      </c>
      <c r="G7" s="14">
        <v>105</v>
      </c>
      <c r="H7" s="14">
        <v>185</v>
      </c>
      <c r="I7" s="14">
        <v>1300</v>
      </c>
      <c r="J7" s="14">
        <v>1354</v>
      </c>
      <c r="K7" s="14">
        <v>2654</v>
      </c>
    </row>
    <row r="8" spans="1:11" ht="24.95" customHeight="1" x14ac:dyDescent="0.2">
      <c r="A8" s="17" t="s">
        <v>19</v>
      </c>
      <c r="B8" s="22">
        <v>4</v>
      </c>
      <c r="C8" s="9"/>
      <c r="D8" s="9" t="s">
        <v>16</v>
      </c>
      <c r="E8" s="9">
        <v>110</v>
      </c>
      <c r="F8" s="9">
        <v>87</v>
      </c>
      <c r="G8" s="9">
        <v>100</v>
      </c>
      <c r="H8" s="9">
        <v>187</v>
      </c>
      <c r="I8" s="9">
        <v>1413</v>
      </c>
      <c r="J8" s="9">
        <v>1615</v>
      </c>
      <c r="K8" s="9">
        <v>3027</v>
      </c>
    </row>
    <row r="9" spans="1:11" ht="24.95" customHeight="1" x14ac:dyDescent="0.2">
      <c r="A9" s="16" t="s">
        <v>20</v>
      </c>
      <c r="B9" s="21">
        <v>4</v>
      </c>
      <c r="C9" s="14"/>
      <c r="D9" s="14" t="s">
        <v>16</v>
      </c>
      <c r="E9" s="14">
        <v>104</v>
      </c>
      <c r="F9" s="14">
        <v>100</v>
      </c>
      <c r="G9" s="14">
        <v>106</v>
      </c>
      <c r="H9" s="14">
        <v>206</v>
      </c>
      <c r="I9" s="14">
        <v>1344</v>
      </c>
      <c r="J9" s="14">
        <v>1543</v>
      </c>
      <c r="K9" s="14">
        <v>2887</v>
      </c>
    </row>
    <row r="10" spans="1:11" ht="24.95" customHeight="1" x14ac:dyDescent="0.2">
      <c r="A10" s="17" t="s">
        <v>47</v>
      </c>
      <c r="B10" s="104">
        <v>2</v>
      </c>
      <c r="C10" s="20" t="s">
        <v>251</v>
      </c>
      <c r="D10" s="20"/>
      <c r="E10" s="20">
        <v>54</v>
      </c>
      <c r="F10" s="20">
        <v>70</v>
      </c>
      <c r="G10" s="20">
        <v>65</v>
      </c>
      <c r="H10" s="20">
        <v>135</v>
      </c>
      <c r="I10" s="20">
        <v>637</v>
      </c>
      <c r="J10" s="20">
        <v>724</v>
      </c>
      <c r="K10" s="20">
        <f>SUM(I10:J10)</f>
        <v>1361</v>
      </c>
    </row>
    <row r="11" spans="1:11" ht="24.95" customHeight="1" x14ac:dyDescent="0.2">
      <c r="A11" s="16" t="s">
        <v>104</v>
      </c>
      <c r="B11" s="104">
        <v>2</v>
      </c>
      <c r="C11" s="20" t="s">
        <v>251</v>
      </c>
      <c r="D11" s="20"/>
      <c r="E11" s="20">
        <v>54</v>
      </c>
      <c r="F11" s="20">
        <v>73</v>
      </c>
      <c r="G11" s="20">
        <v>64</v>
      </c>
      <c r="H11" s="20">
        <v>137</v>
      </c>
      <c r="I11" s="20">
        <v>605</v>
      </c>
      <c r="J11" s="20">
        <v>716</v>
      </c>
      <c r="K11" s="20">
        <f>SUM(I11:J11)</f>
        <v>1321</v>
      </c>
    </row>
    <row r="12" spans="1:11" ht="24.95" customHeight="1" x14ac:dyDescent="0.2">
      <c r="A12" s="17" t="s">
        <v>105</v>
      </c>
      <c r="B12" s="104">
        <v>2</v>
      </c>
      <c r="C12" s="20" t="s">
        <v>251</v>
      </c>
      <c r="D12" s="20"/>
      <c r="E12" s="20">
        <v>54</v>
      </c>
      <c r="F12" s="20">
        <v>77</v>
      </c>
      <c r="G12" s="20">
        <v>63</v>
      </c>
      <c r="H12" s="20">
        <v>140</v>
      </c>
      <c r="I12" s="20">
        <v>674</v>
      </c>
      <c r="J12" s="20">
        <v>774</v>
      </c>
      <c r="K12" s="20">
        <f>SUM(I12:J12)</f>
        <v>1448</v>
      </c>
    </row>
    <row r="13" spans="1:11" ht="24.95" customHeight="1" x14ac:dyDescent="0.2">
      <c r="A13" s="16" t="s">
        <v>106</v>
      </c>
      <c r="B13" s="104">
        <v>2</v>
      </c>
      <c r="C13" s="20" t="s">
        <v>251</v>
      </c>
      <c r="D13" s="20"/>
      <c r="E13" s="20">
        <v>54</v>
      </c>
      <c r="F13" s="20">
        <v>83</v>
      </c>
      <c r="G13" s="20">
        <v>65</v>
      </c>
      <c r="H13" s="20">
        <v>148</v>
      </c>
      <c r="I13" s="20">
        <v>672</v>
      </c>
      <c r="J13" s="20">
        <v>803</v>
      </c>
      <c r="K13" s="20">
        <f>SUM(I13:J13)</f>
        <v>1475</v>
      </c>
    </row>
    <row r="14" spans="1:11" ht="24.95" customHeight="1" x14ac:dyDescent="0.2">
      <c r="A14" s="17" t="s">
        <v>107</v>
      </c>
      <c r="B14" s="22">
        <v>3</v>
      </c>
      <c r="C14" s="9" t="s">
        <v>251</v>
      </c>
      <c r="D14" s="9"/>
      <c r="E14" s="9">
        <v>79</v>
      </c>
      <c r="F14" s="9">
        <v>137</v>
      </c>
      <c r="G14" s="9">
        <v>166</v>
      </c>
      <c r="H14" s="9">
        <v>303</v>
      </c>
      <c r="I14" s="9">
        <v>837</v>
      </c>
      <c r="J14" s="9">
        <v>969</v>
      </c>
      <c r="K14" s="9">
        <v>1806</v>
      </c>
    </row>
    <row r="15" spans="1:11" ht="24.95" customHeight="1" x14ac:dyDescent="0.2">
      <c r="A15" s="188" t="s">
        <v>108</v>
      </c>
      <c r="B15" s="22">
        <v>3</v>
      </c>
      <c r="C15" s="9" t="s">
        <v>16</v>
      </c>
      <c r="D15" s="9"/>
      <c r="E15" s="9">
        <v>79</v>
      </c>
      <c r="F15" s="9">
        <v>59</v>
      </c>
      <c r="G15" s="9">
        <v>67</v>
      </c>
      <c r="H15" s="9">
        <v>126</v>
      </c>
      <c r="I15" s="9">
        <v>899</v>
      </c>
      <c r="J15" s="9">
        <v>1066</v>
      </c>
      <c r="K15" s="9">
        <v>1965</v>
      </c>
    </row>
    <row r="16" spans="1:11" ht="24.95" customHeight="1" x14ac:dyDescent="0.2">
      <c r="A16" s="193" t="s">
        <v>133</v>
      </c>
      <c r="B16" s="22">
        <v>3</v>
      </c>
      <c r="C16" s="9" t="s">
        <v>16</v>
      </c>
      <c r="D16" s="9"/>
      <c r="E16" s="9">
        <v>77</v>
      </c>
      <c r="F16" s="9">
        <v>137</v>
      </c>
      <c r="G16" s="9">
        <v>191</v>
      </c>
      <c r="H16" s="9">
        <v>328</v>
      </c>
      <c r="I16" s="9">
        <v>1004</v>
      </c>
      <c r="J16" s="9">
        <v>1208</v>
      </c>
      <c r="K16" s="9">
        <v>2212</v>
      </c>
    </row>
    <row r="17" spans="1:11" ht="24" customHeight="1" x14ac:dyDescent="0.2">
      <c r="A17" s="312" t="s">
        <v>323</v>
      </c>
      <c r="B17" s="22">
        <v>3</v>
      </c>
      <c r="C17" s="9" t="s">
        <v>16</v>
      </c>
      <c r="D17" s="9"/>
      <c r="E17" s="9">
        <v>76</v>
      </c>
      <c r="F17" s="9">
        <v>92</v>
      </c>
      <c r="G17" s="9">
        <v>79</v>
      </c>
      <c r="H17" s="9">
        <v>171</v>
      </c>
      <c r="I17" s="9">
        <v>1065</v>
      </c>
      <c r="J17" s="9">
        <v>1316</v>
      </c>
      <c r="K17" s="9">
        <v>2381</v>
      </c>
    </row>
  </sheetData>
  <mergeCells count="7">
    <mergeCell ref="B1:K1"/>
    <mergeCell ref="A2:A4"/>
    <mergeCell ref="B2:D2"/>
    <mergeCell ref="F2:H3"/>
    <mergeCell ref="I2:K3"/>
    <mergeCell ref="B3:B4"/>
    <mergeCell ref="C3:D3"/>
  </mergeCells>
  <hyperlinks>
    <hyperlink ref="A1" location="Menü!A1" display="Tablo 5:" xr:uid="{00000000-0004-0000-0500-000000000000}"/>
  </hyperlink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workbookViewId="0">
      <selection activeCell="R13" sqref="R13"/>
    </sheetView>
  </sheetViews>
  <sheetFormatPr defaultRowHeight="15" x14ac:dyDescent="0.2"/>
  <cols>
    <col min="1" max="1" width="17.7109375" style="18" customWidth="1"/>
    <col min="2" max="16384" width="9.140625" style="18"/>
  </cols>
  <sheetData>
    <row r="1" spans="1:11" ht="30" customHeight="1" thickTop="1" x14ac:dyDescent="0.2">
      <c r="A1" s="72" t="s">
        <v>196</v>
      </c>
      <c r="B1" s="505" t="s">
        <v>338</v>
      </c>
      <c r="C1" s="506"/>
      <c r="D1" s="506"/>
      <c r="E1" s="506"/>
      <c r="F1" s="506"/>
      <c r="G1" s="506"/>
      <c r="H1" s="506"/>
      <c r="I1" s="506"/>
      <c r="J1" s="506"/>
      <c r="K1" s="506"/>
    </row>
    <row r="2" spans="1:11" ht="15" customHeight="1" x14ac:dyDescent="0.2">
      <c r="A2" s="507" t="s">
        <v>0</v>
      </c>
      <c r="B2" s="507" t="s">
        <v>1</v>
      </c>
      <c r="C2" s="507"/>
      <c r="D2" s="507"/>
      <c r="E2" s="17" t="s">
        <v>2</v>
      </c>
      <c r="F2" s="507" t="s">
        <v>4</v>
      </c>
      <c r="G2" s="507"/>
      <c r="H2" s="507"/>
      <c r="I2" s="507" t="s">
        <v>5</v>
      </c>
      <c r="J2" s="507"/>
      <c r="K2" s="507"/>
    </row>
    <row r="3" spans="1:11" ht="15" customHeight="1" x14ac:dyDescent="0.2">
      <c r="A3" s="507"/>
      <c r="B3" s="507" t="s">
        <v>6</v>
      </c>
      <c r="C3" s="507" t="s">
        <v>7</v>
      </c>
      <c r="D3" s="507"/>
      <c r="E3" s="17" t="s">
        <v>3</v>
      </c>
      <c r="F3" s="507"/>
      <c r="G3" s="507"/>
      <c r="H3" s="507"/>
      <c r="I3" s="507"/>
      <c r="J3" s="507"/>
      <c r="K3" s="507"/>
    </row>
    <row r="4" spans="1:11" ht="15" customHeight="1" x14ac:dyDescent="0.2">
      <c r="A4" s="507"/>
      <c r="B4" s="507"/>
      <c r="C4" s="17" t="s">
        <v>8</v>
      </c>
      <c r="D4" s="17" t="s">
        <v>9</v>
      </c>
      <c r="E4" s="10"/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12</v>
      </c>
    </row>
    <row r="5" spans="1:11" ht="24.95" customHeight="1" x14ac:dyDescent="0.2">
      <c r="A5" s="16" t="s">
        <v>15</v>
      </c>
      <c r="B5" s="14">
        <v>1</v>
      </c>
      <c r="C5" s="14"/>
      <c r="D5" s="14" t="s">
        <v>16</v>
      </c>
      <c r="E5" s="14">
        <v>82</v>
      </c>
      <c r="F5" s="14">
        <v>39</v>
      </c>
      <c r="G5" s="23">
        <v>41</v>
      </c>
      <c r="H5" s="14">
        <v>80</v>
      </c>
      <c r="I5" s="14">
        <v>749</v>
      </c>
      <c r="J5" s="14">
        <v>924</v>
      </c>
      <c r="K5" s="14">
        <v>1673</v>
      </c>
    </row>
    <row r="6" spans="1:11" ht="24.95" customHeight="1" x14ac:dyDescent="0.2">
      <c r="A6" s="17" t="s">
        <v>17</v>
      </c>
      <c r="B6" s="9">
        <v>1</v>
      </c>
      <c r="C6" s="9"/>
      <c r="D6" s="9" t="s">
        <v>16</v>
      </c>
      <c r="E6" s="9">
        <v>71</v>
      </c>
      <c r="F6" s="9">
        <v>36</v>
      </c>
      <c r="G6" s="9">
        <v>39</v>
      </c>
      <c r="H6" s="9">
        <v>75</v>
      </c>
      <c r="I6" s="9">
        <v>645</v>
      </c>
      <c r="J6" s="9">
        <v>897</v>
      </c>
      <c r="K6" s="9">
        <v>1342</v>
      </c>
    </row>
    <row r="7" spans="1:11" ht="24.95" customHeight="1" x14ac:dyDescent="0.2">
      <c r="A7" s="16" t="s">
        <v>18</v>
      </c>
      <c r="B7" s="14">
        <v>1</v>
      </c>
      <c r="C7" s="14" t="s">
        <v>16</v>
      </c>
      <c r="D7" s="14"/>
      <c r="E7" s="14">
        <v>56</v>
      </c>
      <c r="F7" s="14">
        <v>39</v>
      </c>
      <c r="G7" s="23">
        <v>37</v>
      </c>
      <c r="H7" s="14">
        <v>76</v>
      </c>
      <c r="I7" s="14">
        <v>537</v>
      </c>
      <c r="J7" s="14">
        <v>766</v>
      </c>
      <c r="K7" s="14">
        <v>1303</v>
      </c>
    </row>
    <row r="8" spans="1:11" ht="24.95" customHeight="1" x14ac:dyDescent="0.2">
      <c r="A8" s="17" t="s">
        <v>19</v>
      </c>
      <c r="B8" s="9">
        <v>2</v>
      </c>
      <c r="C8" s="9" t="s">
        <v>16</v>
      </c>
      <c r="D8" s="9"/>
      <c r="E8" s="9">
        <v>58</v>
      </c>
      <c r="F8" s="9">
        <v>40</v>
      </c>
      <c r="G8" s="9">
        <v>38</v>
      </c>
      <c r="H8" s="9">
        <v>78</v>
      </c>
      <c r="I8" s="9">
        <v>628</v>
      </c>
      <c r="J8" s="9">
        <v>807</v>
      </c>
      <c r="K8" s="9">
        <v>1435</v>
      </c>
    </row>
    <row r="9" spans="1:11" ht="24.95" customHeight="1" x14ac:dyDescent="0.2">
      <c r="A9" s="16" t="s">
        <v>20</v>
      </c>
      <c r="B9" s="14">
        <v>2</v>
      </c>
      <c r="C9" s="14" t="s">
        <v>16</v>
      </c>
      <c r="D9" s="14"/>
      <c r="E9" s="14">
        <v>56</v>
      </c>
      <c r="F9" s="14">
        <v>39</v>
      </c>
      <c r="G9" s="23">
        <v>41</v>
      </c>
      <c r="H9" s="14">
        <v>80</v>
      </c>
      <c r="I9" s="14">
        <v>633</v>
      </c>
      <c r="J9" s="14">
        <v>750</v>
      </c>
      <c r="K9" s="14">
        <v>1383</v>
      </c>
    </row>
    <row r="10" spans="1:11" ht="24.95" customHeight="1" x14ac:dyDescent="0.2">
      <c r="A10" s="17" t="s">
        <v>47</v>
      </c>
      <c r="B10" s="20">
        <v>3</v>
      </c>
      <c r="C10" s="20" t="s">
        <v>251</v>
      </c>
      <c r="D10" s="20"/>
      <c r="E10" s="20">
        <v>70</v>
      </c>
      <c r="F10" s="111">
        <v>83</v>
      </c>
      <c r="G10" s="111">
        <v>63</v>
      </c>
      <c r="H10" s="111">
        <v>146</v>
      </c>
      <c r="I10" s="20">
        <v>957</v>
      </c>
      <c r="J10" s="20">
        <v>838</v>
      </c>
      <c r="K10" s="20">
        <f>SUM(I10:J10)</f>
        <v>1795</v>
      </c>
    </row>
    <row r="11" spans="1:11" ht="24.95" customHeight="1" x14ac:dyDescent="0.2">
      <c r="A11" s="16" t="s">
        <v>104</v>
      </c>
      <c r="B11" s="20">
        <v>3</v>
      </c>
      <c r="C11" s="20" t="s">
        <v>251</v>
      </c>
      <c r="D11" s="20"/>
      <c r="E11" s="20">
        <v>70</v>
      </c>
      <c r="F11" s="111">
        <v>89</v>
      </c>
      <c r="G11" s="111">
        <v>59</v>
      </c>
      <c r="H11" s="111">
        <v>148</v>
      </c>
      <c r="I11" s="20">
        <v>898</v>
      </c>
      <c r="J11" s="20">
        <v>913</v>
      </c>
      <c r="K11" s="20">
        <f>SUM(I11:J11)</f>
        <v>1811</v>
      </c>
    </row>
    <row r="12" spans="1:11" ht="24.95" customHeight="1" x14ac:dyDescent="0.2">
      <c r="A12" s="17" t="s">
        <v>105</v>
      </c>
      <c r="B12" s="20">
        <v>3</v>
      </c>
      <c r="C12" s="20" t="s">
        <v>251</v>
      </c>
      <c r="D12" s="20"/>
      <c r="E12" s="20">
        <v>70</v>
      </c>
      <c r="F12" s="111">
        <v>87</v>
      </c>
      <c r="G12" s="111">
        <v>66</v>
      </c>
      <c r="H12" s="111">
        <v>153</v>
      </c>
      <c r="I12" s="103">
        <v>991</v>
      </c>
      <c r="J12" s="103">
        <v>759</v>
      </c>
      <c r="K12" s="103">
        <f>SUM(I12:J12)</f>
        <v>1750</v>
      </c>
    </row>
    <row r="13" spans="1:11" ht="24.95" customHeight="1" x14ac:dyDescent="0.2">
      <c r="A13" s="16" t="s">
        <v>106</v>
      </c>
      <c r="B13" s="20">
        <v>3</v>
      </c>
      <c r="C13" s="20" t="s">
        <v>251</v>
      </c>
      <c r="D13" s="20"/>
      <c r="E13" s="20">
        <v>70</v>
      </c>
      <c r="F13" s="111">
        <v>91</v>
      </c>
      <c r="G13" s="111">
        <v>71</v>
      </c>
      <c r="H13" s="111">
        <v>162</v>
      </c>
      <c r="I13" s="20">
        <v>993</v>
      </c>
      <c r="J13" s="20">
        <v>806</v>
      </c>
      <c r="K13" s="20">
        <f>SUM(I13:J13)</f>
        <v>1799</v>
      </c>
    </row>
    <row r="14" spans="1:11" ht="24.95" customHeight="1" x14ac:dyDescent="0.2">
      <c r="A14" s="17" t="s">
        <v>107</v>
      </c>
      <c r="B14" s="9">
        <v>4</v>
      </c>
      <c r="C14" s="9" t="s">
        <v>16</v>
      </c>
      <c r="D14" s="9"/>
      <c r="E14" s="9">
        <v>95</v>
      </c>
      <c r="F14" s="9">
        <v>67</v>
      </c>
      <c r="G14" s="9">
        <v>84</v>
      </c>
      <c r="H14" s="9">
        <v>151</v>
      </c>
      <c r="I14" s="9">
        <v>841</v>
      </c>
      <c r="J14" s="9">
        <v>777</v>
      </c>
      <c r="K14" s="9">
        <v>1621</v>
      </c>
    </row>
    <row r="15" spans="1:11" ht="27" customHeight="1" x14ac:dyDescent="0.2">
      <c r="A15" s="188" t="s">
        <v>108</v>
      </c>
      <c r="B15" s="9">
        <v>4</v>
      </c>
      <c r="C15" s="9" t="s">
        <v>16</v>
      </c>
      <c r="D15" s="9"/>
      <c r="E15" s="9">
        <v>95</v>
      </c>
      <c r="F15" s="9">
        <v>68</v>
      </c>
      <c r="G15" s="9">
        <v>91</v>
      </c>
      <c r="H15" s="9">
        <v>159</v>
      </c>
      <c r="I15" s="9">
        <v>844</v>
      </c>
      <c r="J15" s="9">
        <v>779</v>
      </c>
      <c r="K15" s="9">
        <v>1623</v>
      </c>
    </row>
    <row r="16" spans="1:11" ht="20.25" customHeight="1" x14ac:dyDescent="0.2">
      <c r="A16" s="193" t="s">
        <v>133</v>
      </c>
      <c r="B16" s="9">
        <v>4</v>
      </c>
      <c r="C16" s="9" t="s">
        <v>16</v>
      </c>
      <c r="D16" s="9"/>
      <c r="E16" s="9">
        <v>96</v>
      </c>
      <c r="F16" s="9">
        <v>61</v>
      </c>
      <c r="G16" s="9">
        <v>87</v>
      </c>
      <c r="H16" s="9">
        <v>148</v>
      </c>
      <c r="I16" s="9">
        <v>968</v>
      </c>
      <c r="J16" s="9">
        <v>848</v>
      </c>
      <c r="K16" s="9">
        <v>1816</v>
      </c>
    </row>
    <row r="17" spans="1:11" ht="20.25" customHeight="1" x14ac:dyDescent="0.2">
      <c r="A17" s="193" t="s">
        <v>323</v>
      </c>
      <c r="B17" s="9">
        <v>4</v>
      </c>
      <c r="C17" s="9" t="s">
        <v>16</v>
      </c>
      <c r="D17" s="9"/>
      <c r="E17" s="9">
        <v>96</v>
      </c>
      <c r="F17" s="9">
        <v>96</v>
      </c>
      <c r="G17" s="9">
        <v>81</v>
      </c>
      <c r="H17" s="9">
        <v>177</v>
      </c>
      <c r="I17" s="9">
        <v>765</v>
      </c>
      <c r="J17" s="9">
        <v>633</v>
      </c>
      <c r="K17" s="9">
        <v>1398</v>
      </c>
    </row>
  </sheetData>
  <mergeCells count="7">
    <mergeCell ref="B1:K1"/>
    <mergeCell ref="A2:A4"/>
    <mergeCell ref="B2:D2"/>
    <mergeCell ref="F2:H3"/>
    <mergeCell ref="I2:K3"/>
    <mergeCell ref="B3:B4"/>
    <mergeCell ref="C3:D3"/>
  </mergeCells>
  <hyperlinks>
    <hyperlink ref="A1" location="Menü!A1" display="Tablo 6:" xr:uid="{00000000-0004-0000-0600-000000000000}"/>
  </hyperlink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"/>
  <sheetViews>
    <sheetView workbookViewId="0">
      <selection activeCell="E11" sqref="E11"/>
    </sheetView>
  </sheetViews>
  <sheetFormatPr defaultRowHeight="12.75" x14ac:dyDescent="0.2"/>
  <cols>
    <col min="1" max="1" width="15.5703125" style="92" customWidth="1"/>
    <col min="2" max="2" width="17" style="96" customWidth="1"/>
    <col min="3" max="3" width="12.7109375" style="418" customWidth="1"/>
    <col min="4" max="9" width="12.7109375" style="11" customWidth="1"/>
    <col min="10" max="16384" width="9.140625" style="11"/>
  </cols>
  <sheetData>
    <row r="1" spans="1:11" ht="30.75" customHeight="1" x14ac:dyDescent="0.2">
      <c r="A1" s="90" t="s">
        <v>248</v>
      </c>
      <c r="B1" s="508" t="s">
        <v>247</v>
      </c>
      <c r="C1" s="509"/>
      <c r="D1" s="509"/>
      <c r="E1" s="509"/>
      <c r="F1" s="509"/>
      <c r="G1" s="509"/>
      <c r="H1" s="509"/>
      <c r="I1" s="510"/>
    </row>
    <row r="2" spans="1:11" ht="39.75" customHeight="1" x14ac:dyDescent="0.2">
      <c r="A2" s="89" t="s">
        <v>246</v>
      </c>
      <c r="B2" s="409" t="s">
        <v>238</v>
      </c>
      <c r="C2" s="409" t="s">
        <v>239</v>
      </c>
      <c r="D2" s="409" t="s">
        <v>240</v>
      </c>
      <c r="E2" s="409" t="s">
        <v>241</v>
      </c>
      <c r="F2" s="409" t="s">
        <v>242</v>
      </c>
      <c r="G2" s="409" t="s">
        <v>243</v>
      </c>
      <c r="H2" s="409" t="s">
        <v>244</v>
      </c>
      <c r="I2" s="409" t="s">
        <v>245</v>
      </c>
      <c r="J2" s="88"/>
    </row>
    <row r="3" spans="1:11" ht="21" customHeight="1" x14ac:dyDescent="0.2">
      <c r="A3" s="94" t="s">
        <v>19</v>
      </c>
      <c r="B3" s="409">
        <v>517</v>
      </c>
      <c r="C3" s="409">
        <v>517</v>
      </c>
      <c r="D3" s="409" t="s">
        <v>250</v>
      </c>
      <c r="E3" s="409">
        <v>13</v>
      </c>
      <c r="F3" s="92"/>
      <c r="G3" s="409">
        <v>175</v>
      </c>
      <c r="H3" s="409">
        <v>33</v>
      </c>
      <c r="I3" s="409">
        <v>221</v>
      </c>
      <c r="J3" s="88"/>
    </row>
    <row r="4" spans="1:11" ht="20.100000000000001" customHeight="1" x14ac:dyDescent="0.2">
      <c r="A4" s="95" t="s">
        <v>20</v>
      </c>
      <c r="B4" s="410">
        <v>582</v>
      </c>
      <c r="C4" s="410">
        <v>556</v>
      </c>
      <c r="D4" s="410">
        <v>473</v>
      </c>
      <c r="E4" s="410">
        <v>3</v>
      </c>
      <c r="F4" s="410">
        <v>12</v>
      </c>
      <c r="G4" s="410">
        <v>170</v>
      </c>
      <c r="H4" s="410">
        <v>45</v>
      </c>
      <c r="I4" s="410">
        <v>230</v>
      </c>
    </row>
    <row r="5" spans="1:11" ht="20.100000000000001" customHeight="1" x14ac:dyDescent="0.2">
      <c r="A5" s="95" t="s">
        <v>47</v>
      </c>
      <c r="B5" s="410">
        <v>505</v>
      </c>
      <c r="C5" s="410">
        <v>496</v>
      </c>
      <c r="D5" s="410">
        <v>364</v>
      </c>
      <c r="E5" s="410">
        <v>3</v>
      </c>
      <c r="F5" s="410">
        <v>7</v>
      </c>
      <c r="G5" s="410">
        <v>152</v>
      </c>
      <c r="H5" s="410">
        <v>71</v>
      </c>
      <c r="I5" s="410">
        <v>233</v>
      </c>
    </row>
    <row r="6" spans="1:11" ht="20.100000000000001" customHeight="1" x14ac:dyDescent="0.2">
      <c r="A6" s="91" t="s">
        <v>104</v>
      </c>
      <c r="B6" s="411">
        <v>652</v>
      </c>
      <c r="C6" s="411">
        <v>651</v>
      </c>
      <c r="D6" s="411">
        <v>525</v>
      </c>
      <c r="E6" s="411">
        <v>3</v>
      </c>
      <c r="F6" s="411">
        <v>3</v>
      </c>
      <c r="G6" s="411">
        <v>215</v>
      </c>
      <c r="H6" s="411">
        <v>93</v>
      </c>
      <c r="I6" s="411">
        <v>314</v>
      </c>
    </row>
    <row r="7" spans="1:11" ht="20.100000000000001" customHeight="1" x14ac:dyDescent="0.2">
      <c r="A7" s="95" t="s">
        <v>105</v>
      </c>
      <c r="B7" s="411">
        <v>782</v>
      </c>
      <c r="C7" s="411">
        <v>742</v>
      </c>
      <c r="D7" s="411">
        <v>526</v>
      </c>
      <c r="E7" s="411">
        <v>1</v>
      </c>
      <c r="F7" s="411">
        <v>4</v>
      </c>
      <c r="G7" s="411">
        <v>188</v>
      </c>
      <c r="H7" s="411">
        <v>86</v>
      </c>
      <c r="I7" s="411">
        <v>279</v>
      </c>
      <c r="K7" s="92"/>
    </row>
    <row r="8" spans="1:11" ht="33" customHeight="1" x14ac:dyDescent="0.2">
      <c r="A8" s="288"/>
      <c r="B8" s="409" t="s">
        <v>238</v>
      </c>
      <c r="C8" s="411" t="s">
        <v>402</v>
      </c>
      <c r="D8" s="411" t="s">
        <v>403</v>
      </c>
      <c r="E8" s="411"/>
      <c r="F8" s="411"/>
      <c r="G8" s="411"/>
      <c r="H8" s="411"/>
      <c r="I8" s="411"/>
      <c r="K8" s="92"/>
    </row>
    <row r="9" spans="1:11" ht="20.100000000000001" customHeight="1" x14ac:dyDescent="0.2">
      <c r="A9" s="91" t="s">
        <v>106</v>
      </c>
      <c r="B9" s="71">
        <v>841</v>
      </c>
      <c r="C9" s="71">
        <v>825</v>
      </c>
      <c r="D9" s="71">
        <v>657</v>
      </c>
      <c r="E9" s="71">
        <v>0</v>
      </c>
      <c r="F9" s="71">
        <v>3</v>
      </c>
      <c r="G9" s="71">
        <v>140</v>
      </c>
      <c r="H9" s="71">
        <v>89</v>
      </c>
      <c r="I9" s="71">
        <v>232</v>
      </c>
    </row>
    <row r="10" spans="1:11" ht="20.100000000000001" customHeight="1" x14ac:dyDescent="0.2">
      <c r="A10" s="170" t="s">
        <v>107</v>
      </c>
      <c r="B10" s="411">
        <v>901</v>
      </c>
      <c r="C10" s="71">
        <v>757</v>
      </c>
      <c r="D10" s="71">
        <v>622</v>
      </c>
      <c r="E10" s="411">
        <v>23</v>
      </c>
      <c r="F10" s="411">
        <v>34</v>
      </c>
      <c r="G10" s="411">
        <v>80</v>
      </c>
      <c r="H10" s="411">
        <v>79</v>
      </c>
      <c r="I10" s="411">
        <v>216</v>
      </c>
    </row>
    <row r="11" spans="1:11" ht="20.100000000000001" customHeight="1" x14ac:dyDescent="0.2">
      <c r="A11" s="91" t="s">
        <v>108</v>
      </c>
      <c r="B11" s="411">
        <v>643</v>
      </c>
      <c r="C11" s="411">
        <v>222</v>
      </c>
      <c r="D11" s="411">
        <v>224</v>
      </c>
      <c r="E11" s="411">
        <v>2</v>
      </c>
      <c r="F11" s="411">
        <v>2</v>
      </c>
      <c r="G11" s="411">
        <v>80</v>
      </c>
      <c r="H11" s="411">
        <v>60</v>
      </c>
      <c r="I11" s="411">
        <v>144</v>
      </c>
    </row>
    <row r="12" spans="1:11" x14ac:dyDescent="0.2">
      <c r="A12" s="403" t="s">
        <v>133</v>
      </c>
      <c r="B12" s="411">
        <v>972</v>
      </c>
      <c r="C12" s="411">
        <v>836</v>
      </c>
      <c r="D12" s="411">
        <v>632</v>
      </c>
      <c r="E12" s="411">
        <v>5</v>
      </c>
      <c r="F12" s="411">
        <v>0</v>
      </c>
      <c r="G12" s="411">
        <v>112</v>
      </c>
      <c r="H12" s="411">
        <v>60</v>
      </c>
      <c r="I12" s="411">
        <v>177</v>
      </c>
    </row>
    <row r="13" spans="1:11" x14ac:dyDescent="0.2">
      <c r="A13" s="403" t="s">
        <v>323</v>
      </c>
      <c r="B13" s="411"/>
      <c r="C13" s="411"/>
      <c r="D13" s="411"/>
      <c r="E13" s="411"/>
      <c r="F13" s="411"/>
      <c r="G13" s="411"/>
      <c r="H13" s="411"/>
      <c r="I13" s="411"/>
    </row>
  </sheetData>
  <mergeCells count="1">
    <mergeCell ref="B1:I1"/>
  </mergeCells>
  <hyperlinks>
    <hyperlink ref="A1" location="Menü!A1" display="TABLO 28 :" xr:uid="{00000000-0004-0000-0700-000000000000}"/>
  </hyperlink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J15"/>
  <sheetViews>
    <sheetView workbookViewId="0">
      <selection activeCell="I6" sqref="I6"/>
    </sheetView>
  </sheetViews>
  <sheetFormatPr defaultRowHeight="12.75" x14ac:dyDescent="0.2"/>
  <cols>
    <col min="1" max="1" width="17.7109375" style="11" customWidth="1"/>
    <col min="2" max="6" width="15.7109375" style="11" customWidth="1"/>
    <col min="7" max="7" width="24.85546875" style="11" customWidth="1"/>
    <col min="8" max="16384" width="9.140625" style="11"/>
  </cols>
  <sheetData>
    <row r="1" spans="1:10" ht="30" customHeight="1" thickTop="1" x14ac:dyDescent="0.2">
      <c r="A1" s="72" t="s">
        <v>195</v>
      </c>
      <c r="B1" s="495" t="s">
        <v>110</v>
      </c>
      <c r="C1" s="495"/>
      <c r="D1" s="495"/>
      <c r="E1" s="495"/>
      <c r="F1" s="495"/>
      <c r="G1" s="495"/>
      <c r="H1" s="24"/>
      <c r="I1" s="24"/>
      <c r="J1" s="24"/>
    </row>
    <row r="2" spans="1:10" ht="20.100000000000001" customHeight="1" x14ac:dyDescent="0.2">
      <c r="A2" s="499" t="s">
        <v>23</v>
      </c>
      <c r="B2" s="499"/>
      <c r="C2" s="499"/>
      <c r="D2" s="499"/>
      <c r="E2" s="499"/>
      <c r="F2" s="499"/>
      <c r="G2" s="499"/>
    </row>
    <row r="3" spans="1:10" ht="15" customHeight="1" x14ac:dyDescent="0.2">
      <c r="A3" s="511" t="s">
        <v>76</v>
      </c>
      <c r="B3" s="499" t="s">
        <v>111</v>
      </c>
      <c r="C3" s="499" t="s">
        <v>112</v>
      </c>
      <c r="D3" s="499" t="s">
        <v>113</v>
      </c>
      <c r="E3" s="499" t="s">
        <v>24</v>
      </c>
      <c r="F3" s="499"/>
      <c r="G3" s="499"/>
    </row>
    <row r="4" spans="1:10" ht="25.5" customHeight="1" x14ac:dyDescent="0.2">
      <c r="A4" s="511"/>
      <c r="B4" s="499"/>
      <c r="C4" s="499"/>
      <c r="D4" s="499"/>
      <c r="E4" s="8" t="s">
        <v>111</v>
      </c>
      <c r="F4" s="8" t="s">
        <v>112</v>
      </c>
      <c r="G4" s="8" t="s">
        <v>113</v>
      </c>
    </row>
    <row r="5" spans="1:10" ht="24.95" customHeight="1" x14ac:dyDescent="0.2">
      <c r="A5" s="16">
        <v>2012</v>
      </c>
      <c r="B5" s="28">
        <v>4617</v>
      </c>
      <c r="C5" s="28">
        <v>12524</v>
      </c>
      <c r="D5" s="28">
        <v>6770</v>
      </c>
      <c r="E5" s="27"/>
      <c r="F5" s="26"/>
      <c r="G5" s="26"/>
    </row>
    <row r="6" spans="1:10" ht="24.95" customHeight="1" x14ac:dyDescent="0.2">
      <c r="A6" s="17">
        <v>2013</v>
      </c>
      <c r="B6" s="29">
        <v>4665</v>
      </c>
      <c r="C6" s="29">
        <v>12323</v>
      </c>
      <c r="D6" s="29">
        <v>6918</v>
      </c>
      <c r="E6" s="25">
        <f t="shared" ref="E6:G11" si="0">IF(B6="","",((B6/B5)-1))</f>
        <v>1.0396361273554255E-2</v>
      </c>
      <c r="F6" s="25">
        <f t="shared" si="0"/>
        <v>-1.6049185563717705E-2</v>
      </c>
      <c r="G6" s="25">
        <f t="shared" si="0"/>
        <v>2.1861152141802176E-2</v>
      </c>
    </row>
    <row r="7" spans="1:10" ht="24.95" customHeight="1" x14ac:dyDescent="0.2">
      <c r="A7" s="16">
        <v>2014</v>
      </c>
      <c r="B7" s="106">
        <v>3215</v>
      </c>
      <c r="C7" s="106">
        <v>12269</v>
      </c>
      <c r="D7" s="106">
        <v>3268</v>
      </c>
      <c r="E7" s="107">
        <f t="shared" si="0"/>
        <v>-0.31082529474812437</v>
      </c>
      <c r="F7" s="108">
        <f t="shared" si="0"/>
        <v>-4.3820498255294771E-3</v>
      </c>
      <c r="G7" s="108">
        <f t="shared" si="0"/>
        <v>-0.52760913558832034</v>
      </c>
    </row>
    <row r="8" spans="1:10" ht="24.95" customHeight="1" x14ac:dyDescent="0.2">
      <c r="A8" s="17">
        <v>2015</v>
      </c>
      <c r="B8" s="109">
        <v>2612</v>
      </c>
      <c r="C8" s="109">
        <v>12164</v>
      </c>
      <c r="D8" s="106">
        <v>3360</v>
      </c>
      <c r="E8" s="107">
        <f t="shared" si="0"/>
        <v>-0.18755832037325038</v>
      </c>
      <c r="F8" s="107">
        <f t="shared" si="0"/>
        <v>-8.5581546988344748E-3</v>
      </c>
      <c r="G8" s="107" t="e">
        <f>IF(#REF!="","",((#REF!/D7)-1))</f>
        <v>#REF!</v>
      </c>
    </row>
    <row r="9" spans="1:10" ht="24.95" customHeight="1" x14ac:dyDescent="0.2">
      <c r="A9" s="16">
        <v>2016</v>
      </c>
      <c r="B9" s="106">
        <v>2152</v>
      </c>
      <c r="C9" s="106">
        <v>12185</v>
      </c>
      <c r="D9" s="109">
        <v>3264</v>
      </c>
      <c r="E9" s="107">
        <f t="shared" si="0"/>
        <v>-0.17611026033690658</v>
      </c>
      <c r="F9" s="108">
        <f t="shared" si="0"/>
        <v>1.7264057875698846E-3</v>
      </c>
      <c r="G9" s="108" t="e">
        <f>IF(D8="","",((D8/#REF!)-1))</f>
        <v>#REF!</v>
      </c>
    </row>
    <row r="10" spans="1:10" ht="24.95" customHeight="1" x14ac:dyDescent="0.2">
      <c r="A10" s="17">
        <v>2017</v>
      </c>
      <c r="B10" s="109">
        <v>2193</v>
      </c>
      <c r="C10" s="109">
        <v>12295</v>
      </c>
      <c r="D10" s="106">
        <v>3941</v>
      </c>
      <c r="E10" s="107">
        <f t="shared" si="0"/>
        <v>1.9052044609665364E-2</v>
      </c>
      <c r="F10" s="107">
        <f t="shared" si="0"/>
        <v>9.0274928190396952E-3</v>
      </c>
      <c r="G10" s="107">
        <f>IF(D9="","",((D9/D8)-1))</f>
        <v>-2.8571428571428581E-2</v>
      </c>
    </row>
    <row r="11" spans="1:10" ht="24.95" customHeight="1" x14ac:dyDescent="0.2">
      <c r="A11" s="16">
        <v>2018</v>
      </c>
      <c r="B11" s="106">
        <v>2372</v>
      </c>
      <c r="C11" s="106">
        <v>12254</v>
      </c>
      <c r="D11" s="110">
        <v>3833</v>
      </c>
      <c r="E11" s="107">
        <f t="shared" si="0"/>
        <v>8.1623347013223935E-2</v>
      </c>
      <c r="F11" s="108">
        <f t="shared" si="0"/>
        <v>-3.3346888979259859E-3</v>
      </c>
      <c r="G11" s="108">
        <f>IF(D10="","",((D10/D9)-1))</f>
        <v>0.20741421568627461</v>
      </c>
    </row>
    <row r="12" spans="1:10" ht="24.95" customHeight="1" x14ac:dyDescent="0.2">
      <c r="A12" s="17">
        <v>2019</v>
      </c>
      <c r="B12" s="29">
        <v>4661</v>
      </c>
      <c r="C12" s="29">
        <v>12456</v>
      </c>
      <c r="D12" s="29">
        <v>4313</v>
      </c>
      <c r="E12" s="25">
        <v>0.50370000000000004</v>
      </c>
      <c r="F12" s="25">
        <f t="shared" ref="F12" si="1">IF(C12="","",((C12/C11)-1))</f>
        <v>1.6484413252815466E-2</v>
      </c>
      <c r="G12" s="25">
        <f t="shared" ref="G12" si="2">IF(D12="","",((D12/D11)-1))</f>
        <v>0.12522828072006265</v>
      </c>
    </row>
    <row r="13" spans="1:10" ht="25.5" customHeight="1" x14ac:dyDescent="0.2">
      <c r="A13" s="188">
        <v>2020</v>
      </c>
      <c r="B13" s="29" t="s">
        <v>332</v>
      </c>
      <c r="C13" s="29">
        <v>12393</v>
      </c>
      <c r="D13" s="29">
        <v>4417</v>
      </c>
      <c r="E13" s="25">
        <v>0.98680000000000001</v>
      </c>
      <c r="F13" s="25">
        <v>0.9909</v>
      </c>
      <c r="G13" s="25">
        <v>2E-3</v>
      </c>
    </row>
    <row r="14" spans="1:10" ht="25.5" customHeight="1" x14ac:dyDescent="0.2">
      <c r="A14" s="188">
        <v>2021</v>
      </c>
      <c r="B14" s="29" t="s">
        <v>425</v>
      </c>
      <c r="C14" s="29">
        <v>12082</v>
      </c>
      <c r="D14" s="29">
        <v>4776</v>
      </c>
      <c r="E14" s="25">
        <v>0.97699999999999998</v>
      </c>
      <c r="F14" s="25">
        <v>1</v>
      </c>
      <c r="G14" s="25">
        <v>1</v>
      </c>
    </row>
    <row r="15" spans="1:10" ht="25.5" customHeight="1" x14ac:dyDescent="0.2">
      <c r="A15" s="188">
        <v>2022</v>
      </c>
      <c r="B15" s="29" t="s">
        <v>477</v>
      </c>
      <c r="C15" s="29">
        <v>12302</v>
      </c>
      <c r="D15" s="29">
        <v>4315</v>
      </c>
      <c r="E15" s="25">
        <v>0.97</v>
      </c>
      <c r="F15" s="25">
        <v>0.98129999999999995</v>
      </c>
      <c r="G15" s="25">
        <v>0.81189999999999996</v>
      </c>
    </row>
  </sheetData>
  <mergeCells count="7">
    <mergeCell ref="B1:G1"/>
    <mergeCell ref="B3:B4"/>
    <mergeCell ref="C3:C4"/>
    <mergeCell ref="D3:D4"/>
    <mergeCell ref="A2:G2"/>
    <mergeCell ref="A3:A4"/>
    <mergeCell ref="E3:G3"/>
  </mergeCells>
  <hyperlinks>
    <hyperlink ref="A1" location="Menü!A1" display="Tablo 8:" xr:uid="{00000000-0004-0000-0800-000000000000}"/>
  </hyperlink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38</vt:i4>
      </vt:variant>
    </vt:vector>
  </HeadingPairs>
  <TitlesOfParts>
    <vt:vector size="38" baseType="lpstr">
      <vt:lpstr>Menü</vt:lpstr>
      <vt:lpstr>İmza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11a</vt:lpstr>
      <vt:lpstr>11b</vt:lpstr>
      <vt:lpstr>12</vt:lpstr>
      <vt:lpstr>13</vt:lpstr>
      <vt:lpstr>14a</vt:lpstr>
      <vt:lpstr>14b</vt:lpstr>
      <vt:lpstr>14c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24a </vt:lpstr>
      <vt:lpstr>24b</vt:lpstr>
      <vt:lpstr>24c</vt:lpstr>
      <vt:lpstr>25</vt:lpstr>
      <vt:lpstr>26</vt:lpstr>
      <vt:lpstr>27</vt:lpstr>
      <vt:lpstr>28</vt:lpstr>
      <vt:lpstr>29</vt:lpstr>
      <vt:lpstr>30</vt:lpstr>
      <vt:lpstr>31</vt:lpstr>
      <vt:lpstr>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2022-04-13T06:20:45Z</dcterms:modified>
</cp:coreProperties>
</file>